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3170" activeTab="0"/>
  </bookViews>
  <sheets>
    <sheet name="celke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<sst xmlns="http://schemas.openxmlformats.org/spreadsheetml/2006/main" count="33" uniqueCount="27">
  <si>
    <t>XIV. international fire brigade competition</t>
  </si>
  <si>
    <t>Ostrava, Czech republic</t>
  </si>
  <si>
    <t>July 19 - 26, 2009</t>
  </si>
  <si>
    <t>team standing</t>
  </si>
  <si>
    <t>fire brigade</t>
  </si>
  <si>
    <t>100m</t>
  </si>
  <si>
    <t>climbing</t>
  </si>
  <si>
    <t>4x100m</t>
  </si>
  <si>
    <t>fire attack</t>
  </si>
  <si>
    <t>suma of</t>
  </si>
  <si>
    <t>pos</t>
  </si>
  <si>
    <t>no</t>
  </si>
  <si>
    <t>team</t>
  </si>
  <si>
    <t>time</t>
  </si>
  <si>
    <t>points</t>
  </si>
  <si>
    <t>places</t>
  </si>
  <si>
    <t>koef</t>
  </si>
  <si>
    <t>Belarus</t>
  </si>
  <si>
    <t>Russia B</t>
  </si>
  <si>
    <t>Russia A</t>
  </si>
  <si>
    <t>Czech A</t>
  </si>
  <si>
    <t>Czech B</t>
  </si>
  <si>
    <t>Poland</t>
  </si>
  <si>
    <t>Lithuania</t>
  </si>
  <si>
    <t>Slovakia</t>
  </si>
  <si>
    <t>Bulgary</t>
  </si>
  <si>
    <t>Hungary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</si>
</sst>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19" borderId="10" xfId="0" applyFont="1" applyFill="1" applyBorder="1" applyAlignment="1">
      <alignment horizontal="centerContinuous"/>
    </xf>
    <xf numFmtId="0" fontId="0" fillId="19" borderId="11" xfId="0" applyFill="1" applyBorder="1" applyAlignment="1">
      <alignment horizontal="centerContinuous"/>
    </xf>
    <xf numFmtId="0" fontId="5" fillId="19" borderId="12" xfId="0" applyFont="1" applyFill="1" applyBorder="1" applyAlignment="1">
      <alignment horizontal="centerContinuous"/>
    </xf>
    <xf numFmtId="0" fontId="0" fillId="19" borderId="13" xfId="0" applyFill="1" applyBorder="1" applyAlignment="1">
      <alignment horizontal="centerContinuous"/>
    </xf>
    <xf numFmtId="0" fontId="0" fillId="19" borderId="14" xfId="0" applyFill="1" applyBorder="1" applyAlignment="1">
      <alignment horizontal="centerContinuous"/>
    </xf>
    <xf numFmtId="0" fontId="5" fillId="19" borderId="15" xfId="0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/>
    </xf>
    <xf numFmtId="0" fontId="5" fillId="19" borderId="17" xfId="0" applyFont="1" applyFill="1" applyBorder="1" applyAlignment="1">
      <alignment horizontal="center"/>
    </xf>
    <xf numFmtId="0" fontId="5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5" fillId="19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2" fontId="6" fillId="0" borderId="31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2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0</xdr:row>
      <xdr:rowOff>104775</xdr:rowOff>
    </xdr:from>
    <xdr:to>
      <xdr:col>10</xdr:col>
      <xdr:colOff>523875</xdr:colOff>
      <xdr:row>6</xdr:row>
      <xdr:rowOff>104775</xdr:rowOff>
    </xdr:to>
    <xdr:pic>
      <xdr:nvPicPr>
        <xdr:cNvPr id="1" name="Picture 1" descr="c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4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HZS-BR-NBPREV\Plocha\ctif\pro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věžV"/>
      <sheetName val="startovka"/>
      <sheetName val="100m"/>
      <sheetName val="100m-d"/>
      <sheetName val="věž"/>
      <sheetName val="věž-d"/>
      <sheetName val="dvojboj"/>
      <sheetName val="štafeta"/>
      <sheetName val="štafetaD"/>
      <sheetName val="útok"/>
      <sheetName val="celkem"/>
    </sheetNames>
    <sheetDataSet>
      <sheetData sheetId="4">
        <row r="6">
          <cell r="C6">
            <v>10</v>
          </cell>
          <cell r="E6">
            <v>599.9399999999999</v>
          </cell>
          <cell r="J6">
            <v>99.99</v>
          </cell>
        </row>
        <row r="7">
          <cell r="C7">
            <v>10</v>
          </cell>
          <cell r="E7">
            <v>599.9399999999999</v>
          </cell>
          <cell r="J7">
            <v>99.99</v>
          </cell>
        </row>
        <row r="8">
          <cell r="C8">
            <v>10</v>
          </cell>
          <cell r="E8">
            <v>599.9399999999999</v>
          </cell>
          <cell r="J8">
            <v>99.99</v>
          </cell>
        </row>
        <row r="9">
          <cell r="C9">
            <v>10</v>
          </cell>
          <cell r="E9">
            <v>599.9399999999999</v>
          </cell>
          <cell r="J9">
            <v>99.99</v>
          </cell>
        </row>
        <row r="10">
          <cell r="C10">
            <v>10</v>
          </cell>
          <cell r="E10">
            <v>599.9399999999999</v>
          </cell>
          <cell r="J10">
            <v>99.99</v>
          </cell>
        </row>
        <row r="11">
          <cell r="C11">
            <v>10</v>
          </cell>
          <cell r="E11">
            <v>599.9399999999999</v>
          </cell>
          <cell r="J11">
            <v>99.99</v>
          </cell>
        </row>
        <row r="12">
          <cell r="C12">
            <v>10</v>
          </cell>
          <cell r="E12">
            <v>599.9399999999999</v>
          </cell>
          <cell r="J12">
            <v>99.99</v>
          </cell>
        </row>
        <row r="13">
          <cell r="C13">
            <v>10</v>
          </cell>
          <cell r="E13">
            <v>599.9399999999999</v>
          </cell>
          <cell r="J13">
            <v>99.99</v>
          </cell>
        </row>
        <row r="14">
          <cell r="C14">
            <v>10</v>
          </cell>
          <cell r="E14">
            <v>599.9399999999999</v>
          </cell>
          <cell r="J14">
            <v>99.99</v>
          </cell>
        </row>
        <row r="15">
          <cell r="C15">
            <v>10</v>
          </cell>
          <cell r="E15">
            <v>599.9399999999999</v>
          </cell>
          <cell r="J15">
            <v>99.99</v>
          </cell>
        </row>
      </sheetData>
      <sheetData sheetId="6">
        <row r="6">
          <cell r="C6">
            <v>4</v>
          </cell>
          <cell r="D6">
            <v>86.25</v>
          </cell>
        </row>
        <row r="7">
          <cell r="C7">
            <v>5</v>
          </cell>
          <cell r="D7">
            <v>89.67</v>
          </cell>
        </row>
        <row r="8">
          <cell r="C8">
            <v>6</v>
          </cell>
          <cell r="D8">
            <v>90.58</v>
          </cell>
        </row>
        <row r="9">
          <cell r="C9">
            <v>9</v>
          </cell>
          <cell r="D9">
            <v>95.54</v>
          </cell>
        </row>
        <row r="10">
          <cell r="C10">
            <v>8</v>
          </cell>
          <cell r="D10">
            <v>91.65</v>
          </cell>
        </row>
        <row r="11">
          <cell r="C11">
            <v>10</v>
          </cell>
          <cell r="D11">
            <v>116.06</v>
          </cell>
        </row>
        <row r="12">
          <cell r="C12">
            <v>2</v>
          </cell>
          <cell r="D12">
            <v>82.94999999999999</v>
          </cell>
        </row>
        <row r="13">
          <cell r="C13">
            <v>7</v>
          </cell>
          <cell r="D13">
            <v>90.91</v>
          </cell>
        </row>
        <row r="14">
          <cell r="C14">
            <v>3</v>
          </cell>
          <cell r="D14">
            <v>83.68</v>
          </cell>
        </row>
        <row r="15">
          <cell r="C15">
            <v>1</v>
          </cell>
          <cell r="D15">
            <v>82.63000000000001</v>
          </cell>
        </row>
      </sheetData>
      <sheetData sheetId="9">
        <row r="4">
          <cell r="E4">
            <v>99.99</v>
          </cell>
        </row>
        <row r="5">
          <cell r="E5">
            <v>99.99</v>
          </cell>
        </row>
        <row r="6">
          <cell r="E6">
            <v>99.99</v>
          </cell>
        </row>
        <row r="7">
          <cell r="E7">
            <v>99.99</v>
          </cell>
        </row>
        <row r="8">
          <cell r="E8">
            <v>99.99</v>
          </cell>
        </row>
        <row r="9">
          <cell r="E9">
            <v>99.99</v>
          </cell>
        </row>
        <row r="10">
          <cell r="E10">
            <v>99.99</v>
          </cell>
        </row>
        <row r="11">
          <cell r="E11">
            <v>99.99</v>
          </cell>
        </row>
        <row r="12">
          <cell r="E12">
            <v>99.99</v>
          </cell>
        </row>
        <row r="13">
          <cell r="E13">
            <v>99.99</v>
          </cell>
        </row>
      </sheetData>
      <sheetData sheetId="10"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  <row r="14">
          <cell r="B14">
            <v>1</v>
          </cell>
        </row>
        <row r="15">
          <cell r="B15">
            <v>1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45" zoomScaleNormal="145" zoomScalePageLayoutView="0" workbookViewId="0" topLeftCell="A1">
      <selection activeCell="I16" sqref="I16"/>
    </sheetView>
  </sheetViews>
  <sheetFormatPr defaultColWidth="9.140625" defaultRowHeight="12.75"/>
  <cols>
    <col min="2" max="2" width="3.28125" style="0" bestFit="1" customWidth="1"/>
    <col min="3" max="3" width="8.57421875" style="0" bestFit="1" customWidth="1"/>
    <col min="12" max="12" width="11.7109375" style="0" bestFit="1" customWidth="1"/>
    <col min="14" max="14" width="11.421875" style="0" hidden="1" customWidth="1"/>
  </cols>
  <sheetData>
    <row r="1" spans="5:8" ht="15.75">
      <c r="E1" s="1"/>
      <c r="F1" s="2" t="s">
        <v>0</v>
      </c>
      <c r="G1" s="3"/>
      <c r="H1" s="3"/>
    </row>
    <row r="2" spans="5:8" ht="15.75">
      <c r="E2" s="4"/>
      <c r="F2" s="2" t="s">
        <v>1</v>
      </c>
      <c r="G2" s="3"/>
      <c r="H2" s="3"/>
    </row>
    <row r="3" spans="5:8" ht="12.75">
      <c r="E3" s="5"/>
      <c r="F3" s="3" t="s">
        <v>2</v>
      </c>
      <c r="G3" s="3"/>
      <c r="H3" s="3"/>
    </row>
    <row r="4" spans="5:8" ht="15.75">
      <c r="E4" s="5"/>
      <c r="F4" s="2"/>
      <c r="G4" s="3"/>
      <c r="H4" s="3"/>
    </row>
    <row r="5" spans="5:8" ht="15.75">
      <c r="E5" s="5"/>
      <c r="F5" s="2" t="s">
        <v>3</v>
      </c>
      <c r="G5" s="3"/>
      <c r="H5" s="3"/>
    </row>
    <row r="6" spans="5:8" ht="15.75">
      <c r="E6" s="5"/>
      <c r="F6" s="2" t="s">
        <v>4</v>
      </c>
      <c r="G6" s="3"/>
      <c r="H6" s="3"/>
    </row>
    <row r="7" ht="12.75">
      <c r="E7" s="5"/>
    </row>
    <row r="8" ht="13.5" thickBot="1"/>
    <row r="9" spans="4:12" ht="13.5" thickBot="1">
      <c r="D9" s="6" t="s">
        <v>5</v>
      </c>
      <c r="E9" s="7"/>
      <c r="F9" s="6" t="s">
        <v>6</v>
      </c>
      <c r="G9" s="7"/>
      <c r="H9" s="8" t="s">
        <v>7</v>
      </c>
      <c r="I9" s="9"/>
      <c r="J9" s="8" t="s">
        <v>8</v>
      </c>
      <c r="K9" s="10"/>
      <c r="L9" s="11" t="s">
        <v>9</v>
      </c>
    </row>
    <row r="10" spans="1:14" ht="13.5" thickBo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  <c r="F10" s="15" t="s">
        <v>13</v>
      </c>
      <c r="G10" s="16" t="s">
        <v>14</v>
      </c>
      <c r="H10" s="15" t="s">
        <v>13</v>
      </c>
      <c r="I10" s="16" t="s">
        <v>14</v>
      </c>
      <c r="J10" s="15" t="s">
        <v>13</v>
      </c>
      <c r="K10" s="16" t="s">
        <v>14</v>
      </c>
      <c r="L10" s="17" t="s">
        <v>15</v>
      </c>
      <c r="N10" s="18" t="s">
        <v>16</v>
      </c>
    </row>
    <row r="11" spans="1:14" ht="12.75">
      <c r="A11" s="19">
        <f aca="true" t="shared" si="0" ref="A11:A20">RANK(N11,$N$11:$N$20,1)</f>
        <v>1</v>
      </c>
      <c r="B11" s="20">
        <v>10</v>
      </c>
      <c r="C11" s="21" t="s">
        <v>17</v>
      </c>
      <c r="D11" s="22">
        <f>IF(D$21=1,0,'[1]100m-d'!E15)</f>
        <v>0</v>
      </c>
      <c r="E11" s="23">
        <f>IF(E$21=1,0,'[1]100m-d'!C15)</f>
        <v>0</v>
      </c>
      <c r="F11" s="24">
        <f>IF(F$21=1,0,'[1]věž-d'!D15)</f>
        <v>82.63000000000001</v>
      </c>
      <c r="G11" s="25">
        <f>IF(G$21=1,0,'[1]věž-d'!C15)</f>
        <v>1</v>
      </c>
      <c r="H11" s="26">
        <f>IF($H$21=1,0,'[1]štafetaD'!E13)</f>
        <v>0</v>
      </c>
      <c r="I11" s="23">
        <f>IF(I$21=1,0,'[1]100m-d'!J15)</f>
        <v>0</v>
      </c>
      <c r="J11" s="26">
        <f>IF($J$21=1,0,'[1]útok'!#REF!)</f>
        <v>0</v>
      </c>
      <c r="K11" s="23">
        <f>IF($K$21=1,0,'[1]útok'!#REF!)</f>
        <v>0</v>
      </c>
      <c r="L11" s="27">
        <f aca="true" t="shared" si="1" ref="L11:L20">E11+G11+I11+K11</f>
        <v>1</v>
      </c>
      <c r="N11" s="5">
        <f aca="true" t="shared" si="2" ref="N11:N20">L11+K11*0.01</f>
        <v>1</v>
      </c>
    </row>
    <row r="12" spans="1:14" ht="12.75">
      <c r="A12" s="28">
        <f t="shared" si="0"/>
        <v>2</v>
      </c>
      <c r="B12" s="29">
        <v>7</v>
      </c>
      <c r="C12" s="30" t="s">
        <v>18</v>
      </c>
      <c r="D12" s="31">
        <f>IF(D$21=1,0,'[1]100m-d'!E12)</f>
        <v>0</v>
      </c>
      <c r="E12" s="32">
        <f>IF(E$21=1,0,'[1]100m-d'!C12)</f>
        <v>0</v>
      </c>
      <c r="F12" s="33">
        <f>IF(F$21=1,0,'[1]věž-d'!D12)</f>
        <v>82.94999999999999</v>
      </c>
      <c r="G12" s="34">
        <f>IF(G$21=1,0,'[1]věž-d'!C12)</f>
        <v>2</v>
      </c>
      <c r="H12" s="35">
        <f>IF($H$21=1,0,'[1]štafetaD'!E10)</f>
        <v>0</v>
      </c>
      <c r="I12" s="32">
        <f>IF(I$21=1,0,'[1]100m-d'!J12)</f>
        <v>0</v>
      </c>
      <c r="J12" s="35">
        <f>IF($J$21=1,0,'[1]útok'!#REF!)</f>
        <v>0</v>
      </c>
      <c r="K12" s="32">
        <f>IF($K$21=1,0,'[1]útok'!B16)</f>
        <v>0</v>
      </c>
      <c r="L12" s="36">
        <f t="shared" si="1"/>
        <v>2</v>
      </c>
      <c r="N12" s="5">
        <f t="shared" si="2"/>
        <v>2</v>
      </c>
    </row>
    <row r="13" spans="1:14" ht="12.75">
      <c r="A13" s="28">
        <f t="shared" si="0"/>
        <v>3</v>
      </c>
      <c r="B13" s="29">
        <v>9</v>
      </c>
      <c r="C13" s="30" t="s">
        <v>19</v>
      </c>
      <c r="D13" s="31">
        <f>IF(D$21=1,0,'[1]100m-d'!E14)</f>
        <v>0</v>
      </c>
      <c r="E13" s="32">
        <f>IF(E$21=1,0,'[1]100m-d'!C14)</f>
        <v>0</v>
      </c>
      <c r="F13" s="33">
        <f>IF(F$21=1,0,'[1]věž-d'!D14)</f>
        <v>83.68</v>
      </c>
      <c r="G13" s="34">
        <f>IF(G$21=1,0,'[1]věž-d'!C14)</f>
        <v>3</v>
      </c>
      <c r="H13" s="35">
        <f>IF($H$21=1,0,'[1]štafetaD'!E12)</f>
        <v>0</v>
      </c>
      <c r="I13" s="32">
        <f>IF(I$21=1,0,'[1]100m-d'!J14)</f>
        <v>0</v>
      </c>
      <c r="J13" s="35">
        <f>IF($J$21=1,0,'[1]útok'!#REF!)</f>
        <v>0</v>
      </c>
      <c r="K13" s="32">
        <f>IF($K$21=1,0,'[1]útok'!B18)</f>
        <v>0</v>
      </c>
      <c r="L13" s="36">
        <f t="shared" si="1"/>
        <v>3</v>
      </c>
      <c r="N13" s="5">
        <f t="shared" si="2"/>
        <v>3</v>
      </c>
    </row>
    <row r="14" spans="1:14" ht="12.75">
      <c r="A14" s="28">
        <f t="shared" si="0"/>
        <v>4</v>
      </c>
      <c r="B14" s="29">
        <v>1</v>
      </c>
      <c r="C14" s="30" t="s">
        <v>20</v>
      </c>
      <c r="D14" s="31">
        <f>IF(D$21=1,0,'[1]100m-d'!E6)</f>
        <v>0</v>
      </c>
      <c r="E14" s="32">
        <f>IF(E$21=1,0,'[1]100m-d'!C6)</f>
        <v>0</v>
      </c>
      <c r="F14" s="33">
        <f>IF(F$21=1,0,'[1]věž-d'!D6)</f>
        <v>86.25</v>
      </c>
      <c r="G14" s="34">
        <f>IF(G$21=1,0,'[1]věž-d'!C6)</f>
        <v>4</v>
      </c>
      <c r="H14" s="35">
        <f>IF($H$21=1,0,'[1]štafetaD'!E4)</f>
        <v>0</v>
      </c>
      <c r="I14" s="32">
        <f>IF(I$21=1,0,'[1]100m-d'!J6)</f>
        <v>0</v>
      </c>
      <c r="J14" s="35">
        <f>IF($J$21=1,0,'[1]útok'!#REF!)</f>
        <v>0</v>
      </c>
      <c r="K14" s="32">
        <f>IF($K$21=1,0,'[1]útok'!B10)</f>
        <v>0</v>
      </c>
      <c r="L14" s="36">
        <f t="shared" si="1"/>
        <v>4</v>
      </c>
      <c r="N14" s="5">
        <f t="shared" si="2"/>
        <v>4</v>
      </c>
    </row>
    <row r="15" spans="1:14" ht="12.75">
      <c r="A15" s="28">
        <f t="shared" si="0"/>
        <v>5</v>
      </c>
      <c r="B15" s="29">
        <v>2</v>
      </c>
      <c r="C15" s="30" t="s">
        <v>21</v>
      </c>
      <c r="D15" s="31">
        <f>IF(D$21=1,0,'[1]100m-d'!E7)</f>
        <v>0</v>
      </c>
      <c r="E15" s="32">
        <f>IF(E$21=1,0,'[1]100m-d'!C7)</f>
        <v>0</v>
      </c>
      <c r="F15" s="33">
        <f>IF(F$21=1,0,'[1]věž-d'!D7)</f>
        <v>89.67</v>
      </c>
      <c r="G15" s="34">
        <f>IF(G$21=1,0,'[1]věž-d'!C7)</f>
        <v>5</v>
      </c>
      <c r="H15" s="35">
        <f>IF($H$21=1,0,'[1]štafetaD'!E5)</f>
        <v>0</v>
      </c>
      <c r="I15" s="32">
        <f>IF(I$21=1,0,'[1]100m-d'!J7)</f>
        <v>0</v>
      </c>
      <c r="J15" s="35">
        <f>IF($J$21=1,0,'[1]útok'!#REF!)</f>
        <v>0</v>
      </c>
      <c r="K15" s="32">
        <f>IF($K$21=1,0,'[1]útok'!B11)</f>
        <v>0</v>
      </c>
      <c r="L15" s="36">
        <f t="shared" si="1"/>
        <v>5</v>
      </c>
      <c r="N15" s="5">
        <f t="shared" si="2"/>
        <v>5</v>
      </c>
    </row>
    <row r="16" spans="1:14" ht="12.75">
      <c r="A16" s="28">
        <f t="shared" si="0"/>
        <v>6</v>
      </c>
      <c r="B16" s="29">
        <v>3</v>
      </c>
      <c r="C16" s="30" t="s">
        <v>22</v>
      </c>
      <c r="D16" s="31">
        <f>IF(D$21=1,0,'[1]100m-d'!E8)</f>
        <v>0</v>
      </c>
      <c r="E16" s="32">
        <f>IF(E$21=1,0,'[1]100m-d'!C8)</f>
        <v>0</v>
      </c>
      <c r="F16" s="33">
        <f>IF(F$21=1,0,'[1]věž-d'!D8)</f>
        <v>90.58</v>
      </c>
      <c r="G16" s="34">
        <f>IF(G$21=1,0,'[1]věž-d'!C8)</f>
        <v>6</v>
      </c>
      <c r="H16" s="35">
        <f>IF($H$21=1,0,'[1]štafetaD'!E6)</f>
        <v>0</v>
      </c>
      <c r="I16" s="32">
        <f>IF(I$21=1,0,'[1]100m-d'!J8)</f>
        <v>0</v>
      </c>
      <c r="J16" s="35">
        <f>IF($J$21=1,0,'[1]útok'!#REF!)</f>
        <v>0</v>
      </c>
      <c r="K16" s="32">
        <f>IF($K$21=1,0,'[1]útok'!B12)</f>
        <v>0</v>
      </c>
      <c r="L16" s="36">
        <f t="shared" si="1"/>
        <v>6</v>
      </c>
      <c r="N16" s="5">
        <f t="shared" si="2"/>
        <v>6</v>
      </c>
    </row>
    <row r="17" spans="1:14" ht="12.75">
      <c r="A17" s="28">
        <f t="shared" si="0"/>
        <v>7</v>
      </c>
      <c r="B17" s="29">
        <v>8</v>
      </c>
      <c r="C17" s="30" t="s">
        <v>23</v>
      </c>
      <c r="D17" s="31">
        <f>IF(D$21=1,0,'[1]100m-d'!E13)</f>
        <v>0</v>
      </c>
      <c r="E17" s="32">
        <f>IF(E$21=1,0,'[1]100m-d'!C13)</f>
        <v>0</v>
      </c>
      <c r="F17" s="33">
        <f>IF(F$21=1,0,'[1]věž-d'!D13)</f>
        <v>90.91</v>
      </c>
      <c r="G17" s="34">
        <f>IF(G$21=1,0,'[1]věž-d'!C13)</f>
        <v>7</v>
      </c>
      <c r="H17" s="35">
        <f>IF($H$21=1,0,'[1]štafetaD'!E11)</f>
        <v>0</v>
      </c>
      <c r="I17" s="32">
        <f>IF(I$21=1,0,'[1]100m-d'!J13)</f>
        <v>0</v>
      </c>
      <c r="J17" s="35">
        <f>IF($J$21=1,0,'[1]útok'!#REF!)</f>
        <v>0</v>
      </c>
      <c r="K17" s="32">
        <f>IF($K$21=1,0,'[1]útok'!B17)</f>
        <v>0</v>
      </c>
      <c r="L17" s="36">
        <f t="shared" si="1"/>
        <v>7</v>
      </c>
      <c r="N17" s="5">
        <f t="shared" si="2"/>
        <v>7</v>
      </c>
    </row>
    <row r="18" spans="1:14" ht="12.75">
      <c r="A18" s="28">
        <f t="shared" si="0"/>
        <v>8</v>
      </c>
      <c r="B18" s="29">
        <v>5</v>
      </c>
      <c r="C18" s="30" t="s">
        <v>24</v>
      </c>
      <c r="D18" s="31">
        <f>IF(D$21=1,0,'[1]100m-d'!E10)</f>
        <v>0</v>
      </c>
      <c r="E18" s="32">
        <f>IF(E$21=1,0,'[1]100m-d'!C10)</f>
        <v>0</v>
      </c>
      <c r="F18" s="33">
        <f>IF(F$21=1,0,'[1]věž-d'!D10)</f>
        <v>91.65</v>
      </c>
      <c r="G18" s="34">
        <f>IF(G$21=1,0,'[1]věž-d'!C10)</f>
        <v>8</v>
      </c>
      <c r="H18" s="35">
        <f>IF($H$21=1,0,'[1]štafetaD'!E8)</f>
        <v>0</v>
      </c>
      <c r="I18" s="32">
        <f>IF(I$21=1,0,'[1]100m-d'!J10)</f>
        <v>0</v>
      </c>
      <c r="J18" s="35">
        <f>IF($J$21=1,0,'[1]útok'!#REF!)</f>
        <v>0</v>
      </c>
      <c r="K18" s="32">
        <f>IF($K$21=1,0,'[1]útok'!B14)</f>
        <v>0</v>
      </c>
      <c r="L18" s="36">
        <f t="shared" si="1"/>
        <v>8</v>
      </c>
      <c r="N18" s="5">
        <f t="shared" si="2"/>
        <v>8</v>
      </c>
    </row>
    <row r="19" spans="1:14" ht="12.75">
      <c r="A19" s="28">
        <f t="shared" si="0"/>
        <v>9</v>
      </c>
      <c r="B19" s="29">
        <v>4</v>
      </c>
      <c r="C19" s="30" t="s">
        <v>25</v>
      </c>
      <c r="D19" s="31">
        <f>IF(D$21=1,0,'[1]100m-d'!E9)</f>
        <v>0</v>
      </c>
      <c r="E19" s="32">
        <f>IF(E$21=1,0,'[1]100m-d'!C9)</f>
        <v>0</v>
      </c>
      <c r="F19" s="33">
        <f>IF(F$21=1,0,'[1]věž-d'!D9)</f>
        <v>95.54</v>
      </c>
      <c r="G19" s="34">
        <f>IF(G$21=1,0,'[1]věž-d'!C9)</f>
        <v>9</v>
      </c>
      <c r="H19" s="35">
        <f>IF($H$21=1,0,'[1]štafetaD'!E7)</f>
        <v>0</v>
      </c>
      <c r="I19" s="32">
        <f>IF(I$21=1,0,'[1]100m-d'!J9)</f>
        <v>0</v>
      </c>
      <c r="J19" s="35">
        <f>IF($J$21=1,0,'[1]útok'!#REF!)</f>
        <v>0</v>
      </c>
      <c r="K19" s="32">
        <f>IF($K$21=1,0,'[1]útok'!B13)</f>
        <v>0</v>
      </c>
      <c r="L19" s="36">
        <f t="shared" si="1"/>
        <v>9</v>
      </c>
      <c r="N19" s="5">
        <f t="shared" si="2"/>
        <v>9</v>
      </c>
    </row>
    <row r="20" spans="1:14" ht="13.5" thickBot="1">
      <c r="A20" s="37">
        <f t="shared" si="0"/>
        <v>10</v>
      </c>
      <c r="B20" s="38">
        <v>6</v>
      </c>
      <c r="C20" s="39" t="s">
        <v>26</v>
      </c>
      <c r="D20" s="40">
        <f>IF(D$21=1,0,'[1]100m-d'!E11)</f>
        <v>0</v>
      </c>
      <c r="E20" s="41">
        <f>IF(E$21=1,0,'[1]100m-d'!C11)</f>
        <v>0</v>
      </c>
      <c r="F20" s="42">
        <f>IF(F$21=1,0,'[1]věž-d'!D11)</f>
        <v>116.06</v>
      </c>
      <c r="G20" s="43">
        <f>IF(G$21=1,0,'[1]věž-d'!C11)</f>
        <v>10</v>
      </c>
      <c r="H20" s="44">
        <f>IF($H$21=1,0,'[1]štafetaD'!E9)</f>
        <v>0</v>
      </c>
      <c r="I20" s="41">
        <f>IF(I$21=1,0,'[1]100m-d'!J11)</f>
        <v>0</v>
      </c>
      <c r="J20" s="44">
        <f>IF($J$21=1,0,'[1]útok'!#REF!)</f>
        <v>0</v>
      </c>
      <c r="K20" s="41">
        <f>IF($K$21=1,0,'[1]útok'!B15)</f>
        <v>0</v>
      </c>
      <c r="L20" s="45">
        <f t="shared" si="1"/>
        <v>10</v>
      </c>
      <c r="N20" s="5">
        <f t="shared" si="2"/>
        <v>10</v>
      </c>
    </row>
    <row r="21" spans="4:11" ht="12.75">
      <c r="D21" s="46">
        <v>1</v>
      </c>
      <c r="E21" s="46">
        <v>1</v>
      </c>
      <c r="F21" s="46"/>
      <c r="G21" s="46"/>
      <c r="H21" s="46">
        <v>1</v>
      </c>
      <c r="I21" s="46">
        <v>1</v>
      </c>
      <c r="J21" s="46">
        <v>1</v>
      </c>
      <c r="K21" s="46"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Špaček František</cp:lastModifiedBy>
  <cp:lastPrinted>2009-07-23T16:56:35Z</cp:lastPrinted>
  <dcterms:created xsi:type="dcterms:W3CDTF">2009-07-23T16:23:58Z</dcterms:created>
  <dcterms:modified xsi:type="dcterms:W3CDTF">2009-07-24T08:34:30Z</dcterms:modified>
  <cp:category/>
  <cp:version/>
  <cp:contentType/>
  <cp:contentStatus/>
</cp:coreProperties>
</file>