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45" windowHeight="5580" tabRatio="431" activeTab="0"/>
  </bookViews>
  <sheets>
    <sheet name="Vysledna 2015" sheetId="1" r:id="rId1"/>
  </sheets>
  <definedNames/>
  <calcPr fullCalcOnLoad="1"/>
</workbook>
</file>

<file path=xl/sharedStrings.xml><?xml version="1.0" encoding="utf-8"?>
<sst xmlns="http://schemas.openxmlformats.org/spreadsheetml/2006/main" count="93" uniqueCount="91">
  <si>
    <t>číslo</t>
  </si>
  <si>
    <t>startu</t>
  </si>
  <si>
    <t>traverz</t>
  </si>
  <si>
    <t>po běhu</t>
  </si>
  <si>
    <t>v cíli</t>
  </si>
  <si>
    <t>lom</t>
  </si>
  <si>
    <t>start.</t>
  </si>
  <si>
    <t>skála</t>
  </si>
  <si>
    <t>výsledný čas</t>
  </si>
  <si>
    <t>hod:min:sec</t>
  </si>
  <si>
    <t>čas po běhu</t>
  </si>
  <si>
    <t>doba čekání (min:sec)</t>
  </si>
  <si>
    <t>PS Luhačovice</t>
  </si>
  <si>
    <t>10.</t>
  </si>
  <si>
    <t>11.</t>
  </si>
  <si>
    <t>12.</t>
  </si>
  <si>
    <t>14.</t>
  </si>
  <si>
    <t>15.</t>
  </si>
  <si>
    <t>16.</t>
  </si>
  <si>
    <t>17.</t>
  </si>
  <si>
    <t>19.</t>
  </si>
  <si>
    <t>20.</t>
  </si>
  <si>
    <t>21.</t>
  </si>
  <si>
    <t>22.</t>
  </si>
  <si>
    <t>Kalous Jaroslav, Matějíček Jindřich</t>
  </si>
  <si>
    <t>Pořadí</t>
  </si>
  <si>
    <t>Soutěžní družstvo</t>
  </si>
  <si>
    <t>Čas</t>
  </si>
  <si>
    <t>Jména soutěžících</t>
  </si>
  <si>
    <t>Beníček Petr, Beníček Matěj</t>
  </si>
  <si>
    <t>HZS MSK 2</t>
  </si>
  <si>
    <t>HZS MSK 1</t>
  </si>
  <si>
    <t>ValMez 1</t>
  </si>
  <si>
    <t>Švagři</t>
  </si>
  <si>
    <t>23.</t>
  </si>
  <si>
    <t>24.</t>
  </si>
  <si>
    <t>25.</t>
  </si>
  <si>
    <t>26.</t>
  </si>
  <si>
    <t>27.</t>
  </si>
  <si>
    <t>02.</t>
  </si>
  <si>
    <t>03.</t>
  </si>
  <si>
    <t>04.</t>
  </si>
  <si>
    <t>05.</t>
  </si>
  <si>
    <t>06.</t>
  </si>
  <si>
    <t>07.</t>
  </si>
  <si>
    <t>08.</t>
  </si>
  <si>
    <t>09.</t>
  </si>
  <si>
    <t>Čamlíci</t>
  </si>
  <si>
    <t>29.</t>
  </si>
  <si>
    <t>Důchodci</t>
  </si>
  <si>
    <t>Krušnohorci</t>
  </si>
  <si>
    <t>Hasiči z Karviné</t>
  </si>
  <si>
    <t>Parus Major</t>
  </si>
  <si>
    <t>Vsetínští Fotříci</t>
  </si>
  <si>
    <t>Vsetínští Cucáci</t>
  </si>
  <si>
    <t>Dravci</t>
  </si>
  <si>
    <t>BUDO VK</t>
  </si>
  <si>
    <t>Horolezci</t>
  </si>
  <si>
    <t>Kosatky</t>
  </si>
  <si>
    <t>Béčka</t>
  </si>
  <si>
    <t>Vočka</t>
  </si>
  <si>
    <t>Mostecký Pavel, Šipula Petr</t>
  </si>
  <si>
    <t>Januš Martin, Švrčina Martin</t>
  </si>
  <si>
    <t>Smilek Petr, Hejneš Leopold</t>
  </si>
  <si>
    <t>Bublák Tomáš, Dorňák Michal</t>
  </si>
  <si>
    <t>Picek Josef, Minár Josef</t>
  </si>
  <si>
    <t>Kosatík Ladislav, Kosatíková Tereza</t>
  </si>
  <si>
    <t>Balcar Lukáš, Pfeifer Karel</t>
  </si>
  <si>
    <t>Pfeifer Pavel, Dolejška Luboš</t>
  </si>
  <si>
    <t>Vlk Josef, Vlk David</t>
  </si>
  <si>
    <t>Sladký Petr, Tvrdoň David</t>
  </si>
  <si>
    <t>Bitala Libor, Holub Antonín</t>
  </si>
  <si>
    <t>Výsledková listina 2015</t>
  </si>
  <si>
    <t>Frýzeláci</t>
  </si>
  <si>
    <t>Frýdl Josef, Svízela Martin</t>
  </si>
  <si>
    <t>Štekrt Radek, Zahálka Milan</t>
  </si>
  <si>
    <t>Velička Petr, Kehut Martin</t>
  </si>
  <si>
    <t>Bek David, John Václav</t>
  </si>
  <si>
    <t>Teslik Petr, Petreček Tomáš</t>
  </si>
  <si>
    <t>Místecký Miroslav, Bocek Bogdan</t>
  </si>
  <si>
    <t>Koňařík Pavel, Sýkora Miroslav</t>
  </si>
  <si>
    <t>Vlčáci</t>
  </si>
  <si>
    <t>Polčák Vítězslav, Šarman petr</t>
  </si>
  <si>
    <t>Napálíme to</t>
  </si>
  <si>
    <t>ValMez 2</t>
  </si>
  <si>
    <t>Ořeši</t>
  </si>
  <si>
    <t>Chmela Luděk, Hruboš Michal</t>
  </si>
  <si>
    <t>MIX</t>
  </si>
  <si>
    <t>Netolická Kamila, Javůrek František</t>
  </si>
  <si>
    <t>DNF</t>
  </si>
  <si>
    <t>Pažický Petr, Lalík Michal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</si>
</sst>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7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0"/>
    </font>
    <font>
      <b/>
      <sz val="12"/>
      <color indexed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4"/>
      <color indexed="16"/>
      <name val="Arial CE"/>
      <family val="0"/>
    </font>
    <font>
      <b/>
      <sz val="12"/>
      <color indexed="10"/>
      <name val="Arial CE"/>
      <family val="2"/>
    </font>
    <font>
      <sz val="11"/>
      <name val="Arial CE"/>
      <family val="0"/>
    </font>
    <font>
      <b/>
      <sz val="14"/>
      <color indexed="10"/>
      <name val="Arial CE"/>
      <family val="0"/>
    </font>
    <font>
      <sz val="10"/>
      <color indexed="10"/>
      <name val="Arial CE"/>
      <family val="0"/>
    </font>
    <font>
      <b/>
      <sz val="11"/>
      <color indexed="10"/>
      <name val="Arial CE"/>
      <family val="0"/>
    </font>
    <font>
      <sz val="11"/>
      <color indexed="10"/>
      <name val="Arial CE"/>
      <family val="0"/>
    </font>
    <font>
      <sz val="22"/>
      <color indexed="10"/>
      <name val="Arial C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Arial CE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2"/>
      <color rgb="FFFF0000"/>
      <name val="Arial CE"/>
      <family val="0"/>
    </font>
    <font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45" fontId="0" fillId="0" borderId="10" xfId="0" applyNumberFormat="1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1" fontId="8" fillId="0" borderId="13" xfId="0" applyNumberFormat="1" applyFont="1" applyBorder="1" applyAlignment="1">
      <alignment horizontal="right" vertical="center"/>
    </xf>
    <xf numFmtId="21" fontId="3" fillId="0" borderId="14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21" fontId="8" fillId="33" borderId="10" xfId="0" applyNumberFormat="1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21" fontId="3" fillId="33" borderId="11" xfId="0" applyNumberFormat="1" applyFont="1" applyFill="1" applyBorder="1" applyAlignment="1">
      <alignment horizontal="center" vertical="center"/>
    </xf>
    <xf numFmtId="45" fontId="9" fillId="0" borderId="10" xfId="0" applyNumberFormat="1" applyFont="1" applyBorder="1" applyAlignment="1">
      <alignment horizontal="center" vertical="center"/>
    </xf>
    <xf numFmtId="45" fontId="14" fillId="0" borderId="10" xfId="0" applyNumberFormat="1" applyFont="1" applyBorder="1" applyAlignment="1">
      <alignment horizontal="center" vertical="center"/>
    </xf>
    <xf numFmtId="45" fontId="17" fillId="0" borderId="10" xfId="0" applyNumberFormat="1" applyFont="1" applyBorder="1" applyAlignment="1">
      <alignment horizontal="center" vertical="center"/>
    </xf>
    <xf numFmtId="45" fontId="18" fillId="0" borderId="1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5" fontId="16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17" xfId="0" applyFont="1" applyBorder="1" applyAlignment="1" applyProtection="1">
      <alignment horizontal="center" vertical="center"/>
      <protection locked="0"/>
    </xf>
    <xf numFmtId="21" fontId="3" fillId="0" borderId="21" xfId="0" applyNumberFormat="1" applyFont="1" applyBorder="1" applyAlignment="1">
      <alignment horizontal="right" vertical="center"/>
    </xf>
    <xf numFmtId="0" fontId="1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21" fontId="1" fillId="33" borderId="10" xfId="0" applyNumberFormat="1" applyFont="1" applyFill="1" applyBorder="1" applyAlignment="1">
      <alignment horizontal="center" vertical="center"/>
    </xf>
    <xf numFmtId="21" fontId="8" fillId="0" borderId="11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45" fontId="9" fillId="0" borderId="12" xfId="0" applyNumberFormat="1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2" fillId="0" borderId="18" xfId="0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 applyProtection="1">
      <alignment/>
      <protection locked="0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55" fillId="0" borderId="33" xfId="0" applyNumberFormat="1" applyFont="1" applyBorder="1" applyAlignment="1" applyProtection="1">
      <alignment horizontal="center"/>
      <protection locked="0"/>
    </xf>
    <xf numFmtId="0" fontId="55" fillId="0" borderId="18" xfId="0" applyFont="1" applyBorder="1" applyAlignment="1" applyProtection="1">
      <alignment/>
      <protection locked="0"/>
    </xf>
    <xf numFmtId="0" fontId="56" fillId="0" borderId="15" xfId="0" applyFont="1" applyBorder="1" applyAlignment="1" applyProtection="1">
      <alignment/>
      <protection locked="0"/>
    </xf>
    <xf numFmtId="21" fontId="56" fillId="0" borderId="21" xfId="0" applyNumberFormat="1" applyFont="1" applyBorder="1" applyAlignment="1">
      <alignment horizontal="right" vertical="center"/>
    </xf>
    <xf numFmtId="21" fontId="8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3"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indexed="15"/>
      </font>
    </dxf>
    <dxf>
      <font>
        <color indexed="15"/>
      </font>
    </dxf>
    <dxf>
      <font>
        <color indexed="15"/>
      </font>
    </dxf>
    <dxf>
      <font>
        <color indexed="15"/>
      </font>
    </dxf>
    <dxf>
      <font>
        <color indexed="9"/>
      </font>
    </dxf>
    <dxf>
      <font>
        <color rgb="FFFFFFFF"/>
      </font>
      <border/>
    </dxf>
    <dxf>
      <font>
        <color rgb="FF00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">
    <pageSetUpPr fitToPage="1"/>
  </sheetPr>
  <dimension ref="A1:M28"/>
  <sheetViews>
    <sheetView tabSelected="1" zoomScale="75" zoomScaleNormal="75" zoomScaleSheetLayoutView="100" zoomScalePageLayoutView="80" workbookViewId="0" topLeftCell="B2">
      <selection activeCell="Q18" sqref="Q18"/>
    </sheetView>
  </sheetViews>
  <sheetFormatPr defaultColWidth="9.00390625" defaultRowHeight="12.75"/>
  <cols>
    <col min="1" max="1" width="7.75390625" style="10" hidden="1" customWidth="1"/>
    <col min="2" max="2" width="10.375" style="24" customWidth="1"/>
    <col min="3" max="3" width="32.00390625" style="9" customWidth="1"/>
    <col min="4" max="4" width="37.375" style="1" customWidth="1"/>
    <col min="5" max="7" width="10.75390625" style="8" customWidth="1"/>
    <col min="8" max="10" width="8.75390625" style="8" customWidth="1"/>
    <col min="11" max="11" width="13.875" style="13" bestFit="1" customWidth="1"/>
    <col min="12" max="12" width="14.25390625" style="8" customWidth="1"/>
    <col min="13" max="13" width="17.875" style="12" hidden="1" customWidth="1"/>
    <col min="14" max="16384" width="9.125" style="9" customWidth="1"/>
  </cols>
  <sheetData>
    <row r="1" spans="2:13" ht="48.75" customHeight="1" thickBot="1">
      <c r="B1" s="52" t="s">
        <v>72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5.75">
      <c r="A2" s="25" t="s">
        <v>6</v>
      </c>
      <c r="B2" s="50" t="s">
        <v>25</v>
      </c>
      <c r="C2" s="53" t="s">
        <v>26</v>
      </c>
      <c r="D2" s="53" t="s">
        <v>28</v>
      </c>
      <c r="E2" s="55" t="s">
        <v>27</v>
      </c>
      <c r="F2" s="56"/>
      <c r="G2" s="56"/>
      <c r="H2" s="59" t="s">
        <v>11</v>
      </c>
      <c r="I2" s="59"/>
      <c r="J2" s="60"/>
      <c r="K2" s="40" t="s">
        <v>8</v>
      </c>
      <c r="L2" s="38" t="s">
        <v>10</v>
      </c>
      <c r="M2" s="57" t="s">
        <v>25</v>
      </c>
    </row>
    <row r="3" spans="1:13" ht="16.5" thickBot="1">
      <c r="A3" s="26" t="s">
        <v>0</v>
      </c>
      <c r="B3" s="51"/>
      <c r="C3" s="54"/>
      <c r="D3" s="54"/>
      <c r="E3" s="36" t="s">
        <v>1</v>
      </c>
      <c r="F3" s="4" t="s">
        <v>3</v>
      </c>
      <c r="G3" s="4" t="s">
        <v>4</v>
      </c>
      <c r="H3" s="4" t="s">
        <v>7</v>
      </c>
      <c r="I3" s="4" t="s">
        <v>5</v>
      </c>
      <c r="J3" s="5" t="s">
        <v>2</v>
      </c>
      <c r="K3" s="41" t="s">
        <v>9</v>
      </c>
      <c r="L3" s="39" t="s">
        <v>9</v>
      </c>
      <c r="M3" s="58"/>
    </row>
    <row r="4" spans="1:13" ht="18" customHeight="1">
      <c r="A4" s="27" t="s">
        <v>16</v>
      </c>
      <c r="B4" s="62">
        <v>1</v>
      </c>
      <c r="C4" s="43" t="s">
        <v>31</v>
      </c>
      <c r="D4" s="46" t="s">
        <v>78</v>
      </c>
      <c r="E4" s="31">
        <v>0.402777777777778</v>
      </c>
      <c r="F4" s="6">
        <v>0.42430555555555555</v>
      </c>
      <c r="G4" s="6">
        <v>0.4412037037037037</v>
      </c>
      <c r="H4" s="18">
        <v>9.259259259259259E-05</v>
      </c>
      <c r="I4" s="18"/>
      <c r="J4" s="18">
        <v>0.0002546296296296296</v>
      </c>
      <c r="K4" s="14">
        <f>IF(G4&gt;0,G4-E4-H4-I4-J4,0.9)</f>
        <v>0.03807870370370347</v>
      </c>
      <c r="L4" s="15">
        <f>F4-E4-H4-I4-J4</f>
        <v>0.021180555555555314</v>
      </c>
      <c r="M4" s="11">
        <f>RANK(K4,$K$4:$K$28,1)</f>
        <v>1</v>
      </c>
    </row>
    <row r="5" spans="1:13" ht="18" customHeight="1">
      <c r="A5" s="27" t="s">
        <v>34</v>
      </c>
      <c r="B5" s="62">
        <v>2</v>
      </c>
      <c r="C5" s="42" t="s">
        <v>55</v>
      </c>
      <c r="D5" s="45" t="s">
        <v>63</v>
      </c>
      <c r="E5" s="31">
        <v>0.416666666666667</v>
      </c>
      <c r="F5" s="6">
        <v>0.44166666666666665</v>
      </c>
      <c r="G5" s="6">
        <v>0.4601041666666667</v>
      </c>
      <c r="H5" s="17"/>
      <c r="I5" s="18">
        <v>0.0030555555555555557</v>
      </c>
      <c r="J5" s="18"/>
      <c r="K5" s="14">
        <f>IF(G5&gt;0,G5-E5-H5-I5-J5,0.9)</f>
        <v>0.04038194444444413</v>
      </c>
      <c r="L5" s="15">
        <f>F5-E5-H5-I5-J5</f>
        <v>0.02194444444444408</v>
      </c>
      <c r="M5" s="11">
        <f>RANK(K5,$K$4:$K$28,1)</f>
        <v>2</v>
      </c>
    </row>
    <row r="6" spans="1:13" ht="18" customHeight="1">
      <c r="A6" s="27" t="s">
        <v>14</v>
      </c>
      <c r="B6" s="62">
        <v>3</v>
      </c>
      <c r="C6" s="43" t="s">
        <v>30</v>
      </c>
      <c r="D6" s="46" t="s">
        <v>76</v>
      </c>
      <c r="E6" s="31">
        <v>0.3888888888888889</v>
      </c>
      <c r="F6" s="6">
        <v>0.41180555555555554</v>
      </c>
      <c r="G6" s="6">
        <v>0.4302199074074074</v>
      </c>
      <c r="H6" s="18"/>
      <c r="I6" s="18"/>
      <c r="J6" s="18"/>
      <c r="K6" s="14">
        <f>IF(G6&gt;0,G6-E6-H6-I6-J6,0.9)</f>
        <v>0.0413310185185185</v>
      </c>
      <c r="L6" s="15">
        <f>F6-E6-H6-I6-J6</f>
        <v>0.02291666666666664</v>
      </c>
      <c r="M6" s="11">
        <f>RANK(K6,$K$4:$K$28,1)</f>
        <v>3</v>
      </c>
    </row>
    <row r="7" spans="1:13" ht="18" customHeight="1">
      <c r="A7" s="27" t="s">
        <v>45</v>
      </c>
      <c r="B7" s="62">
        <v>4</v>
      </c>
      <c r="C7" s="42" t="s">
        <v>83</v>
      </c>
      <c r="D7" s="45" t="s">
        <v>68</v>
      </c>
      <c r="E7" s="31">
        <v>0.430555555555555</v>
      </c>
      <c r="F7" s="6">
        <v>0.45555555555555555</v>
      </c>
      <c r="G7" s="6">
        <v>0.47431712962962963</v>
      </c>
      <c r="H7" s="20"/>
      <c r="I7" s="18">
        <v>0.0010069444444444444</v>
      </c>
      <c r="J7" s="18">
        <v>0.0004166666666666667</v>
      </c>
      <c r="K7" s="14">
        <f>IF(G7&gt;0,G7-E7-H7-I7-J7,0.9)</f>
        <v>0.042337962962963493</v>
      </c>
      <c r="L7" s="34">
        <f>F7-E7-H7-I7-J7</f>
        <v>0.02357638888888941</v>
      </c>
      <c r="M7" s="11">
        <f>RANK(K7,$K$4:$K$28,1)</f>
        <v>4</v>
      </c>
    </row>
    <row r="8" spans="1:13" ht="18" customHeight="1">
      <c r="A8" s="27" t="s">
        <v>23</v>
      </c>
      <c r="B8" s="62">
        <v>5</v>
      </c>
      <c r="C8" s="42" t="s">
        <v>12</v>
      </c>
      <c r="D8" s="45" t="s">
        <v>82</v>
      </c>
      <c r="E8" s="31">
        <v>0.427083333333333</v>
      </c>
      <c r="F8" s="6">
        <v>0.45555555555555555</v>
      </c>
      <c r="G8" s="6">
        <v>0.4750347222222222</v>
      </c>
      <c r="H8" s="19"/>
      <c r="I8" s="18">
        <v>0.001967592592592593</v>
      </c>
      <c r="J8" s="18">
        <v>0.0009259259259259259</v>
      </c>
      <c r="K8" s="14">
        <f>IF(G8&gt;0,G8-E8-H8-I8-J8,0.9)</f>
        <v>0.045057870370370706</v>
      </c>
      <c r="L8" s="34">
        <f>F8-E8-H8-I8-J8</f>
        <v>0.025578703703704044</v>
      </c>
      <c r="M8" s="11">
        <f>RANK(K8,$K$4:$K$28,1)</f>
        <v>5</v>
      </c>
    </row>
    <row r="9" spans="1:13" ht="18" customHeight="1">
      <c r="A9" s="27" t="s">
        <v>18</v>
      </c>
      <c r="B9" s="62">
        <v>6</v>
      </c>
      <c r="C9" s="42" t="s">
        <v>33</v>
      </c>
      <c r="D9" s="45" t="s">
        <v>79</v>
      </c>
      <c r="E9" s="31">
        <v>0.413194444444444</v>
      </c>
      <c r="F9" s="6">
        <v>0.4444444444444444</v>
      </c>
      <c r="G9" s="6">
        <v>0.4662037037037037</v>
      </c>
      <c r="H9" s="18">
        <v>0.0013425925925925925</v>
      </c>
      <c r="I9" s="18">
        <v>0.0046875</v>
      </c>
      <c r="J9" s="18">
        <v>0.001099537037037037</v>
      </c>
      <c r="K9" s="14">
        <f>IF(G9&gt;0,G9-E9-H9-I9-J9,0.9)</f>
        <v>0.045879629629630075</v>
      </c>
      <c r="L9" s="15">
        <f>F9-E9-H9-I9-J9</f>
        <v>0.024120370370370812</v>
      </c>
      <c r="M9" s="11">
        <f>RANK(K9,$K$4:$K$28,1)</f>
        <v>6</v>
      </c>
    </row>
    <row r="10" spans="1:13" ht="18" customHeight="1">
      <c r="A10" s="27" t="s">
        <v>39</v>
      </c>
      <c r="B10" s="62">
        <v>7</v>
      </c>
      <c r="C10" s="42" t="s">
        <v>47</v>
      </c>
      <c r="D10" s="45" t="s">
        <v>29</v>
      </c>
      <c r="E10" s="31">
        <v>0.447916666666667</v>
      </c>
      <c r="F10" s="6">
        <v>0.47430555555555554</v>
      </c>
      <c r="G10" s="6">
        <v>0.4973032407407407</v>
      </c>
      <c r="H10" s="2"/>
      <c r="I10" s="18">
        <v>0.0020486111111111113</v>
      </c>
      <c r="J10" s="18">
        <v>0.000636574074074074</v>
      </c>
      <c r="K10" s="14">
        <f>IF(G10&gt;0,G10-E10-H10-I10-J10,0.9)</f>
        <v>0.04670138888888852</v>
      </c>
      <c r="L10" s="34">
        <f>F10-E10-H10-I10-J10</f>
        <v>0.02370370370370333</v>
      </c>
      <c r="M10" s="11">
        <f>RANK(K10,$K$4:$K$28,1)</f>
        <v>7</v>
      </c>
    </row>
    <row r="11" spans="1:13" ht="18" customHeight="1">
      <c r="A11" s="27" t="s">
        <v>21</v>
      </c>
      <c r="B11" s="62">
        <v>8</v>
      </c>
      <c r="C11" s="42" t="s">
        <v>60</v>
      </c>
      <c r="D11" s="45" t="s">
        <v>67</v>
      </c>
      <c r="E11" s="31">
        <v>0.3923611111111111</v>
      </c>
      <c r="F11" s="6">
        <v>0.4166666666666667</v>
      </c>
      <c r="G11" s="6">
        <v>0.4394097222222222</v>
      </c>
      <c r="H11" s="18"/>
      <c r="I11" s="17"/>
      <c r="J11" s="18"/>
      <c r="K11" s="14">
        <f>IF(G11&gt;0,G11-E11-H11-I11-J11,0.9)</f>
        <v>0.04704861111111108</v>
      </c>
      <c r="L11" s="15">
        <f>F11-E11-H11-I11-J11</f>
        <v>0.02430555555555558</v>
      </c>
      <c r="M11" s="11">
        <f>RANK(K11,$K$4:$K$28,1)</f>
        <v>8</v>
      </c>
    </row>
    <row r="12" spans="1:13" ht="18" customHeight="1">
      <c r="A12" s="27" t="s">
        <v>19</v>
      </c>
      <c r="B12" s="62">
        <v>9</v>
      </c>
      <c r="C12" s="43" t="s">
        <v>84</v>
      </c>
      <c r="D12" s="46" t="s">
        <v>71</v>
      </c>
      <c r="E12" s="31">
        <v>0.4375</v>
      </c>
      <c r="F12" s="6">
        <v>0.46388888888888885</v>
      </c>
      <c r="G12" s="6">
        <v>0.48560185185185184</v>
      </c>
      <c r="H12" s="17"/>
      <c r="I12" s="18"/>
      <c r="J12" s="18"/>
      <c r="K12" s="14">
        <f>IF(G12&gt;0,G12-E12-H12-I12-J12,0.9)</f>
        <v>0.04810185185185184</v>
      </c>
      <c r="L12" s="34">
        <f>F12-E12-H12-I12-J12</f>
        <v>0.02638888888888885</v>
      </c>
      <c r="M12" s="11">
        <f>RANK(K12,$K$4:$K$28,1)</f>
        <v>9</v>
      </c>
    </row>
    <row r="13" spans="1:13" ht="18" customHeight="1">
      <c r="A13" s="27" t="s">
        <v>37</v>
      </c>
      <c r="B13" s="62">
        <v>10</v>
      </c>
      <c r="C13" s="43" t="s">
        <v>53</v>
      </c>
      <c r="D13" s="46" t="s">
        <v>61</v>
      </c>
      <c r="E13" s="31">
        <v>0.434027777777778</v>
      </c>
      <c r="F13" s="6">
        <v>0.4604166666666667</v>
      </c>
      <c r="G13" s="6">
        <v>0.48292824074074076</v>
      </c>
      <c r="H13" s="2"/>
      <c r="I13" s="18"/>
      <c r="J13" s="18"/>
      <c r="K13" s="14">
        <f>IF(G13&gt;0,G13-E13-H13-I13-J13,0.9)</f>
        <v>0.04890046296296274</v>
      </c>
      <c r="L13" s="34">
        <f>F13-E13-H13-I13-J13</f>
        <v>0.026388888888888684</v>
      </c>
      <c r="M13" s="11">
        <f>RANK(K13,$K$4:$K$28,1)</f>
        <v>10</v>
      </c>
    </row>
    <row r="14" spans="1:13" ht="18" customHeight="1">
      <c r="A14" s="27" t="s">
        <v>20</v>
      </c>
      <c r="B14" s="62">
        <v>11</v>
      </c>
      <c r="C14" s="42" t="s">
        <v>32</v>
      </c>
      <c r="D14" s="47" t="s">
        <v>70</v>
      </c>
      <c r="E14" s="31">
        <v>0.46875</v>
      </c>
      <c r="F14" s="6">
        <v>0.49722222222222223</v>
      </c>
      <c r="G14" s="6">
        <v>0.5192708333333333</v>
      </c>
      <c r="H14" s="2"/>
      <c r="I14" s="2"/>
      <c r="J14" s="2"/>
      <c r="K14" s="14">
        <f>IF(G14&gt;0,G14-E14-H14-I14-J14,0.9)</f>
        <v>0.05052083333333335</v>
      </c>
      <c r="L14" s="15">
        <f>F14-E14-H14-I14-J14</f>
        <v>0.028472222222222232</v>
      </c>
      <c r="M14" s="11">
        <f>RANK(K14,$K$4:$K$28,1)</f>
        <v>11</v>
      </c>
    </row>
    <row r="15" spans="1:13" s="22" customFormat="1" ht="18" customHeight="1">
      <c r="A15" s="27" t="s">
        <v>42</v>
      </c>
      <c r="B15" s="62">
        <v>12</v>
      </c>
      <c r="C15" s="42" t="s">
        <v>54</v>
      </c>
      <c r="D15" s="47" t="s">
        <v>62</v>
      </c>
      <c r="E15" s="31">
        <v>0.454861111111111</v>
      </c>
      <c r="F15" s="6">
        <v>0.48333333333333334</v>
      </c>
      <c r="G15" s="6">
        <v>0.5074189814814815</v>
      </c>
      <c r="H15" s="18">
        <v>0.0019097222222222222</v>
      </c>
      <c r="I15" s="23"/>
      <c r="J15" s="18"/>
      <c r="K15" s="14">
        <f>IF(G15&gt;0,G15-E15-H15-I15-J15,0.9)</f>
        <v>0.05064814814814824</v>
      </c>
      <c r="L15" s="34">
        <f>F15-E15-H15-I15-J15</f>
        <v>0.02656250000000012</v>
      </c>
      <c r="M15" s="11">
        <f>RANK(K15,$K$4:$K$28,1)</f>
        <v>12</v>
      </c>
    </row>
    <row r="16" spans="1:13" s="21" customFormat="1" ht="18" customHeight="1">
      <c r="A16" s="27" t="s">
        <v>13</v>
      </c>
      <c r="B16" s="62">
        <v>13</v>
      </c>
      <c r="C16" s="42" t="s">
        <v>81</v>
      </c>
      <c r="D16" s="45" t="s">
        <v>69</v>
      </c>
      <c r="E16" s="31">
        <v>0.423611111111111</v>
      </c>
      <c r="F16" s="6">
        <v>0.45416666666666666</v>
      </c>
      <c r="G16" s="6">
        <v>0.47811342592592593</v>
      </c>
      <c r="H16" s="18"/>
      <c r="I16" s="18">
        <v>0.0019328703703703704</v>
      </c>
      <c r="J16" s="18">
        <v>0.0013310185185185185</v>
      </c>
      <c r="K16" s="14">
        <f>IF(G16&gt;0,G16-E16-H16-I16-J16,0.9)</f>
        <v>0.05123842592592605</v>
      </c>
      <c r="L16" s="15">
        <f>F16-E16-H16-I16-J16</f>
        <v>0.02729166666666678</v>
      </c>
      <c r="M16" s="11">
        <f>RANK(K16,$K$4:$K$28,1)</f>
        <v>13</v>
      </c>
    </row>
    <row r="17" spans="1:13" ht="18" customHeight="1">
      <c r="A17" s="27" t="s">
        <v>46</v>
      </c>
      <c r="B17" s="62">
        <v>14</v>
      </c>
      <c r="C17" s="42" t="s">
        <v>49</v>
      </c>
      <c r="D17" s="45" t="s">
        <v>24</v>
      </c>
      <c r="E17" s="31">
        <v>0.395833333333333</v>
      </c>
      <c r="F17" s="6">
        <v>0.4263888888888889</v>
      </c>
      <c r="G17" s="6">
        <v>0.45086805555555554</v>
      </c>
      <c r="H17" s="18"/>
      <c r="I17" s="18"/>
      <c r="J17" s="18"/>
      <c r="K17" s="14">
        <f>IF(G17&gt;0,G17-E17-H17-I17-J17,0.9)</f>
        <v>0.055034722222222554</v>
      </c>
      <c r="L17" s="15">
        <f>F17-E17-H17-I17-J17</f>
        <v>0.03055555555555589</v>
      </c>
      <c r="M17" s="11">
        <f>RANK(K17,$K$4:$K$28,1)</f>
        <v>14</v>
      </c>
    </row>
    <row r="18" spans="1:13" ht="18" customHeight="1">
      <c r="A18" s="27" t="s">
        <v>43</v>
      </c>
      <c r="B18" s="62">
        <v>15</v>
      </c>
      <c r="C18" s="48" t="s">
        <v>50</v>
      </c>
      <c r="D18" s="47" t="s">
        <v>75</v>
      </c>
      <c r="E18" s="31">
        <v>0.461805555555555</v>
      </c>
      <c r="F18" s="6">
        <v>0.4930555555555556</v>
      </c>
      <c r="G18" s="6">
        <v>0.5168981481481482</v>
      </c>
      <c r="H18" s="2"/>
      <c r="I18" s="2"/>
      <c r="J18" s="18"/>
      <c r="K18" s="14">
        <f>IF(G18&gt;0,G18-E18-H18-I18-J18,0.9)</f>
        <v>0.05509259259259314</v>
      </c>
      <c r="L18" s="15">
        <f>F18-E18-H18-I18-J18</f>
        <v>0.031250000000000555</v>
      </c>
      <c r="M18" s="11">
        <f>RANK(K18,$K$4:$K$28,1)</f>
        <v>15</v>
      </c>
    </row>
    <row r="19" spans="1:13" ht="18" customHeight="1">
      <c r="A19" s="27" t="s">
        <v>38</v>
      </c>
      <c r="B19" s="62">
        <v>16</v>
      </c>
      <c r="C19" s="61" t="s">
        <v>73</v>
      </c>
      <c r="D19" s="44" t="s">
        <v>74</v>
      </c>
      <c r="E19" s="31">
        <v>0.458333333333333</v>
      </c>
      <c r="F19" s="6">
        <v>0.48541666666666666</v>
      </c>
      <c r="G19" s="6">
        <v>0.5147453703703704</v>
      </c>
      <c r="H19" s="2"/>
      <c r="I19" s="2"/>
      <c r="J19" s="18"/>
      <c r="K19" s="14">
        <f>IF(G19&gt;0,G19-E19-H19-I19-J19,0.9)</f>
        <v>0.0564120370370374</v>
      </c>
      <c r="L19" s="34">
        <f>F19-E19-H19-I19-J19</f>
        <v>0.02708333333333368</v>
      </c>
      <c r="M19" s="11">
        <f>RANK(K19,$K$4:$K$28,1)</f>
        <v>16</v>
      </c>
    </row>
    <row r="20" spans="1:13" ht="18" customHeight="1">
      <c r="A20" s="27" t="s">
        <v>48</v>
      </c>
      <c r="B20" s="62">
        <v>17</v>
      </c>
      <c r="C20" s="43" t="s">
        <v>59</v>
      </c>
      <c r="D20" s="46" t="s">
        <v>77</v>
      </c>
      <c r="E20" s="31">
        <v>0.399305555555555</v>
      </c>
      <c r="F20" s="6">
        <v>0.43124999999999997</v>
      </c>
      <c r="G20" s="6">
        <v>0.45724537037037033</v>
      </c>
      <c r="H20" s="18"/>
      <c r="I20" s="18"/>
      <c r="J20" s="18"/>
      <c r="K20" s="14">
        <f>IF(G20&gt;0,G20-E20-H20-I20-J20,0.9)</f>
        <v>0.057939814814815305</v>
      </c>
      <c r="L20" s="15">
        <f>F20-E20-H20-I20-J20</f>
        <v>0.03194444444444494</v>
      </c>
      <c r="M20" s="11">
        <f>RANK(K20,$K$4:$K$28,1)</f>
        <v>17</v>
      </c>
    </row>
    <row r="21" spans="1:13" ht="18" customHeight="1">
      <c r="A21" s="27" t="s">
        <v>35</v>
      </c>
      <c r="B21" s="62">
        <v>18</v>
      </c>
      <c r="C21" s="42" t="s">
        <v>85</v>
      </c>
      <c r="D21" s="45" t="s">
        <v>86</v>
      </c>
      <c r="E21" s="31">
        <v>0.444444444444444</v>
      </c>
      <c r="F21" s="6">
        <v>0.47430555555555554</v>
      </c>
      <c r="G21" s="6">
        <v>0.5034837962962962</v>
      </c>
      <c r="H21" s="2"/>
      <c r="I21" s="17"/>
      <c r="J21" s="18"/>
      <c r="K21" s="14">
        <f>IF(G21&gt;0,G21-E21-H21-I21-J21,0.9)</f>
        <v>0.05903935185185227</v>
      </c>
      <c r="L21" s="34">
        <f>F21-E21-H21-I21-J21</f>
        <v>0.02986111111111156</v>
      </c>
      <c r="M21" s="11">
        <f>RANK(K21,$K$4:$K$28,1)</f>
        <v>18</v>
      </c>
    </row>
    <row r="22" spans="1:13" ht="18" customHeight="1">
      <c r="A22" s="27" t="s">
        <v>41</v>
      </c>
      <c r="B22" s="62">
        <v>19</v>
      </c>
      <c r="C22" s="43" t="s">
        <v>52</v>
      </c>
      <c r="D22" s="46" t="s">
        <v>80</v>
      </c>
      <c r="E22" s="31">
        <v>0.420138888888889</v>
      </c>
      <c r="F22" s="6">
        <v>0.45625</v>
      </c>
      <c r="G22" s="6">
        <v>0.48553240740740744</v>
      </c>
      <c r="H22" s="18"/>
      <c r="I22" s="18"/>
      <c r="J22" s="17"/>
      <c r="K22" s="14">
        <f>IF(G22&gt;0,G22-E22-H22-I22-J22,0.9)</f>
        <v>0.06539351851851843</v>
      </c>
      <c r="L22" s="15">
        <f>F22-E22-H22-I22-J22</f>
        <v>0.03611111111111098</v>
      </c>
      <c r="M22" s="11">
        <f>RANK(K22,$K$4:$K$28,1)</f>
        <v>19</v>
      </c>
    </row>
    <row r="23" spans="1:13" s="21" customFormat="1" ht="18" customHeight="1">
      <c r="A23" s="27" t="s">
        <v>44</v>
      </c>
      <c r="B23" s="62">
        <v>20</v>
      </c>
      <c r="C23" s="42" t="s">
        <v>87</v>
      </c>
      <c r="D23" s="45" t="s">
        <v>88</v>
      </c>
      <c r="E23" s="31">
        <v>0.40625</v>
      </c>
      <c r="F23" s="6">
        <v>0.4472222222222222</v>
      </c>
      <c r="G23" s="6">
        <v>0.4770023148148148</v>
      </c>
      <c r="H23" s="18"/>
      <c r="I23" s="18"/>
      <c r="J23" s="18"/>
      <c r="K23" s="14">
        <f>IF(G23&gt;0,G23-E23-H23-I23-J23,0.9)</f>
        <v>0.07075231481481481</v>
      </c>
      <c r="L23" s="15">
        <f>F23-E23-H23-I23-J23</f>
        <v>0.04097222222222219</v>
      </c>
      <c r="M23" s="11">
        <f>RANK(K23,$K$4:$K$28,1)</f>
        <v>20</v>
      </c>
    </row>
    <row r="24" spans="1:13" ht="18" customHeight="1">
      <c r="A24" s="27" t="s">
        <v>40</v>
      </c>
      <c r="B24" s="62">
        <v>21</v>
      </c>
      <c r="C24" s="49" t="s">
        <v>58</v>
      </c>
      <c r="D24" s="45" t="s">
        <v>66</v>
      </c>
      <c r="E24" s="31">
        <v>0.409722222222222</v>
      </c>
      <c r="F24" s="6">
        <v>0.4527777777777778</v>
      </c>
      <c r="G24" s="6">
        <v>0.48976851851851855</v>
      </c>
      <c r="H24" s="18"/>
      <c r="I24" s="18">
        <v>0.0012268518518518518</v>
      </c>
      <c r="J24" s="17"/>
      <c r="K24" s="14">
        <f>IF(G24&gt;0,G24-E24-H24-I24-J24,0.9)</f>
        <v>0.0788194444444447</v>
      </c>
      <c r="L24" s="15">
        <f>F24-E24-H24-I24-J24</f>
        <v>0.04182870370370394</v>
      </c>
      <c r="M24" s="11">
        <f>RANK(K24,$K$4:$K$28,1)</f>
        <v>21</v>
      </c>
    </row>
    <row r="25" spans="1:13" ht="18" customHeight="1">
      <c r="A25" s="27" t="s">
        <v>36</v>
      </c>
      <c r="B25" s="62">
        <v>22</v>
      </c>
      <c r="C25" s="43" t="s">
        <v>57</v>
      </c>
      <c r="D25" s="46" t="s">
        <v>65</v>
      </c>
      <c r="E25" s="31">
        <v>0.451388888888889</v>
      </c>
      <c r="F25" s="6">
        <v>0.4979166666666666</v>
      </c>
      <c r="G25" s="6">
        <v>0.5372222222222222</v>
      </c>
      <c r="H25" s="2"/>
      <c r="I25" s="18">
        <v>0.0024074074074074076</v>
      </c>
      <c r="J25" s="18"/>
      <c r="K25" s="14">
        <f>IF(G25&gt;0,G25-E25-H25-I25-J25,0.9)</f>
        <v>0.08342592592592574</v>
      </c>
      <c r="L25" s="34">
        <f>F25-E25-H25-I25-J25</f>
        <v>0.044120370370370206</v>
      </c>
      <c r="M25" s="11">
        <f>RANK(K25,$K$4:$K$28,1)</f>
        <v>22</v>
      </c>
    </row>
    <row r="26" spans="1:13" ht="18" customHeight="1">
      <c r="A26" s="27" t="s">
        <v>22</v>
      </c>
      <c r="B26" s="62">
        <v>23</v>
      </c>
      <c r="C26" s="42" t="s">
        <v>51</v>
      </c>
      <c r="D26" s="45" t="s">
        <v>90</v>
      </c>
      <c r="E26" s="31">
        <v>0.440972222222222</v>
      </c>
      <c r="F26" s="6">
        <v>0.4666666666666666</v>
      </c>
      <c r="G26" s="6">
        <v>0.5265972222222223</v>
      </c>
      <c r="H26" s="2"/>
      <c r="I26" s="18"/>
      <c r="J26" s="18"/>
      <c r="K26" s="14">
        <f>IF(G26&gt;0,G26-E26-H26-I26-J26,0.9)</f>
        <v>0.08562500000000028</v>
      </c>
      <c r="L26" s="34">
        <f>F26-E26-H26-I26-J26</f>
        <v>0.02569444444444463</v>
      </c>
      <c r="M26" s="11">
        <f>RANK(K26,$K$4:$K$28,1)</f>
        <v>23</v>
      </c>
    </row>
    <row r="27" spans="1:13" ht="18">
      <c r="A27" s="27" t="s">
        <v>15</v>
      </c>
      <c r="B27" s="62" t="s">
        <v>89</v>
      </c>
      <c r="C27" s="63" t="s">
        <v>56</v>
      </c>
      <c r="D27" s="64" t="s">
        <v>64</v>
      </c>
      <c r="E27" s="65">
        <v>0.465277777777778</v>
      </c>
      <c r="F27" s="6"/>
      <c r="G27" s="6"/>
      <c r="H27" s="2"/>
      <c r="I27" s="17"/>
      <c r="J27" s="18"/>
      <c r="K27" s="14"/>
      <c r="L27" s="15"/>
      <c r="M27" s="11" t="e">
        <f>RANK(K27,$K$4:$K$28,1)</f>
        <v>#N/A</v>
      </c>
    </row>
    <row r="28" spans="1:13" ht="18.75" thickBot="1">
      <c r="A28" s="28" t="s">
        <v>17</v>
      </c>
      <c r="B28" s="30"/>
      <c r="C28" s="32"/>
      <c r="D28" s="33"/>
      <c r="E28" s="7"/>
      <c r="F28" s="35"/>
      <c r="G28" s="35"/>
      <c r="H28" s="3"/>
      <c r="I28" s="3"/>
      <c r="J28" s="37"/>
      <c r="K28" s="66"/>
      <c r="L28" s="16"/>
      <c r="M28" s="29" t="e">
        <f>RANK(K28,$K$4:$K$28,1)</f>
        <v>#N/A</v>
      </c>
    </row>
  </sheetData>
  <sheetProtection/>
  <mergeCells count="7">
    <mergeCell ref="B2:B3"/>
    <mergeCell ref="B1:M1"/>
    <mergeCell ref="C2:C3"/>
    <mergeCell ref="E2:G2"/>
    <mergeCell ref="M2:M3"/>
    <mergeCell ref="D2:D3"/>
    <mergeCell ref="H2:J2"/>
  </mergeCells>
  <conditionalFormatting sqref="M28">
    <cfRule type="expression" priority="6" dxfId="11" stopIfTrue="1">
      <formula>(G28=0)</formula>
    </cfRule>
  </conditionalFormatting>
  <conditionalFormatting sqref="K28">
    <cfRule type="cellIs" priority="7" dxfId="12" operator="equal" stopIfTrue="1">
      <formula>0.9</formula>
    </cfRule>
  </conditionalFormatting>
  <conditionalFormatting sqref="L28">
    <cfRule type="cellIs" priority="8" dxfId="12" operator="lessThan" stopIfTrue="1">
      <formula>0</formula>
    </cfRule>
  </conditionalFormatting>
  <conditionalFormatting sqref="M4:M27">
    <cfRule type="expression" priority="1" dxfId="11" stopIfTrue="1">
      <formula>(G4=0)</formula>
    </cfRule>
  </conditionalFormatting>
  <conditionalFormatting sqref="K4:K27">
    <cfRule type="cellIs" priority="2" dxfId="12" operator="equal" stopIfTrue="1">
      <formula>0.9</formula>
    </cfRule>
  </conditionalFormatting>
  <conditionalFormatting sqref="L4:L27">
    <cfRule type="cellIs" priority="3" dxfId="12" operator="lessThan" stopIfTrue="1">
      <formula>0</formula>
    </cfRule>
  </conditionalFormatting>
  <printOptions horizontalCentered="1"/>
  <pageMargins left="0.1968503937007874" right="0.1968503937007874" top="0.41" bottom="0.35" header="0.23" footer="0.16"/>
  <pageSetup fitToHeight="1" fitToWidth="1" horizontalDpi="300" verticalDpi="300" orientation="landscape" paperSize="9" scale="88" r:id="rId1"/>
  <headerFooter alignWithMargins="0">
    <oddHeader>&amp;LMemoriál Františka Frajta  XX.ročník&amp;RHasičský záchranný sbor Zlínského kraje</oddHeader>
    <oddFooter>&amp;LDatum konání: 17. června 2015&amp;RMísto konání: Provodov - Řetechov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 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Polomík</dc:creator>
  <cp:keywords/>
  <dc:description/>
  <cp:lastModifiedBy>Jakub Škarpa</cp:lastModifiedBy>
  <cp:lastPrinted>2015-06-17T11:09:40Z</cp:lastPrinted>
  <dcterms:created xsi:type="dcterms:W3CDTF">1999-06-21T16:26:31Z</dcterms:created>
  <dcterms:modified xsi:type="dcterms:W3CDTF">2015-06-17T11:12:25Z</dcterms:modified>
  <cp:category/>
  <cp:version/>
  <cp:contentType/>
  <cp:contentStatus/>
</cp:coreProperties>
</file>