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tabRatio="725" activeTab="1"/>
  </bookViews>
  <sheets>
    <sheet name="Prubezne 22 v poradi (3)" sheetId="1" r:id="rId1"/>
    <sheet name="Startovka 22" sheetId="2" r:id="rId2"/>
    <sheet name="Startovka 22 pro tisk" sheetId="3" r:id="rId3"/>
    <sheet name="Čistá tabulka 2022" sheetId="4" r:id="rId4"/>
    <sheet name="Prubezne 22 v poradi" sheetId="5" r:id="rId5"/>
    <sheet name="Vysledna 2022" sheetId="6" r:id="rId6"/>
  </sheets>
  <definedNames/>
  <calcPr fullCalcOnLoad="1"/>
</workbook>
</file>

<file path=xl/sharedStrings.xml><?xml version="1.0" encoding="utf-8"?>
<sst xmlns="http://schemas.openxmlformats.org/spreadsheetml/2006/main" count="417" uniqueCount="102">
  <si>
    <t>číslo</t>
  </si>
  <si>
    <t>startu</t>
  </si>
  <si>
    <t>traverz</t>
  </si>
  <si>
    <t>po běhu</t>
  </si>
  <si>
    <t>v cíli</t>
  </si>
  <si>
    <t>lom</t>
  </si>
  <si>
    <t>start.</t>
  </si>
  <si>
    <t>skála</t>
  </si>
  <si>
    <t>výsledný čas</t>
  </si>
  <si>
    <t>hod:min:sec</t>
  </si>
  <si>
    <t>čas po běhu</t>
  </si>
  <si>
    <t>doba čekání (min:sec)</t>
  </si>
  <si>
    <t>Družstvo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</si>
  <si>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</si>
  <si>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</si>
  <si>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</si>
  <si>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</si>
  <si>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</si>
  <si>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</si>
  <si>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</si>
  <si>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</si>
  <si>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</si>
  <si>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</si>
  <si>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</si>
  <si>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</si>
  <si>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</si>
  <si>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Pořadí</t>
  </si>
  <si>
    <t>Soutěžní družstvo</t>
  </si>
  <si>
    <t>Čas</t>
  </si>
  <si>
    <t>Jména soutěžících</t>
  </si>
  <si>
    <t>STARTOVNÍ LISTINA</t>
  </si>
  <si>
    <t>Členové</t>
  </si>
  <si>
    <t>HZS Zlín</t>
  </si>
  <si>
    <t>23.</t>
  </si>
  <si>
    <t>24.</t>
  </si>
  <si>
    <t>25.</t>
  </si>
  <si>
    <t>26.</t>
  </si>
  <si>
    <t>27.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</si>
  <si>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</si>
  <si>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</si>
  <si>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</si>
  <si>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</si>
  <si>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</si>
  <si>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</si>
  <si>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</si>
  <si>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</si>
  <si>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</si>
  <si>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28.</t>
  </si>
  <si>
    <t>29.</t>
  </si>
  <si>
    <t>Start</t>
  </si>
  <si>
    <t>30.</t>
  </si>
  <si>
    <t>Čas po běhu</t>
  </si>
  <si>
    <t>Čas (stopky)</t>
  </si>
  <si>
    <t>Čas hodiny</t>
  </si>
  <si>
    <t>čas kolo</t>
  </si>
  <si>
    <t xml:space="preserve">součet </t>
  </si>
  <si>
    <t>čekačky</t>
  </si>
  <si>
    <t>start</t>
  </si>
  <si>
    <t>HZS</t>
  </si>
  <si>
    <t>HZS MSK 1</t>
  </si>
  <si>
    <t>HZS MSK 2</t>
  </si>
  <si>
    <t>Valašská střela</t>
  </si>
  <si>
    <t>Šipula Petr, Galda Zdenek</t>
  </si>
  <si>
    <t>HZS-Vsetín</t>
  </si>
  <si>
    <t>HZS MSK 4</t>
  </si>
  <si>
    <t>HZS-MSK</t>
  </si>
  <si>
    <t>STG Zlín</t>
  </si>
  <si>
    <t>Beníček Petr, Kočař Daniel</t>
  </si>
  <si>
    <t>Malenovice</t>
  </si>
  <si>
    <t>Beníček Matěj, Atarsia Adam</t>
  </si>
  <si>
    <t>HZS MSK 3</t>
  </si>
  <si>
    <t>Potečané</t>
  </si>
  <si>
    <t>Šarman Petr, Slánský René</t>
  </si>
  <si>
    <t>HZS-PČR</t>
  </si>
  <si>
    <t>Januš Martin, Plášek Ondřej</t>
  </si>
  <si>
    <t>PS Vsetín</t>
  </si>
  <si>
    <t xml:space="preserve">Spojaři </t>
  </si>
  <si>
    <t>Kadlec Milan, Hošek Václav</t>
  </si>
  <si>
    <t>KŘ ZLK</t>
  </si>
  <si>
    <t>Klepyn Stav</t>
  </si>
  <si>
    <t>Jaryn Kopřiva, Jura Sehnalík</t>
  </si>
  <si>
    <t>PS Holešov</t>
  </si>
  <si>
    <t>Tešnar Petr, Tyleček Václav</t>
  </si>
  <si>
    <t>HZS MSK- FM</t>
  </si>
  <si>
    <t>Snášel Marek, Groer Walter</t>
  </si>
  <si>
    <t>HZS MSK</t>
  </si>
  <si>
    <t>Běžec a cyklista</t>
  </si>
  <si>
    <t>Tachezy Adam,  Kavka Lukáš</t>
  </si>
  <si>
    <t>Hejneš Leopold, Krhut Martin</t>
  </si>
  <si>
    <t>Melčák Tomáš, Votýpka Antonín</t>
  </si>
  <si>
    <t>JSDH Kopřivnice</t>
  </si>
  <si>
    <t>Vse-Krom Team</t>
  </si>
  <si>
    <t>HZS - Ostrava</t>
  </si>
  <si>
    <t>Petreček Tomáš, Velička Petr</t>
  </si>
  <si>
    <t>Valachbajk team</t>
  </si>
  <si>
    <t>Minařík Tomáš, Hečko Martin</t>
  </si>
  <si>
    <t>?</t>
  </si>
  <si>
    <t xml:space="preserve">PS Štětí </t>
  </si>
  <si>
    <t>Pavel Kubera, Martin Novák</t>
  </si>
  <si>
    <t>XXVI. Ročník Memoriálu Františka Fraita</t>
  </si>
  <si>
    <t>Výsledková listina 2022</t>
  </si>
  <si>
    <t>Startovní listina 2022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</si>
</sst>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mm:ss.0;@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68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2"/>
      <color indexed="8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0"/>
      <name val="Arial CE"/>
      <family val="0"/>
    </font>
    <font>
      <b/>
      <sz val="10"/>
      <color indexed="10"/>
      <name val="Arial CE"/>
      <family val="0"/>
    </font>
    <font>
      <b/>
      <sz val="16"/>
      <color indexed="10"/>
      <name val="Arial CE"/>
      <family val="2"/>
    </font>
    <font>
      <b/>
      <sz val="12"/>
      <color indexed="8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16"/>
      <name val="Arial CE"/>
      <family val="2"/>
    </font>
    <font>
      <b/>
      <sz val="14"/>
      <color indexed="16"/>
      <name val="Arial CE"/>
      <family val="0"/>
    </font>
    <font>
      <sz val="11"/>
      <name val="Arial CE"/>
      <family val="0"/>
    </font>
    <font>
      <b/>
      <sz val="14"/>
      <color indexed="10"/>
      <name val="Arial CE"/>
      <family val="0"/>
    </font>
    <font>
      <sz val="10"/>
      <color indexed="10"/>
      <name val="Arial CE"/>
      <family val="0"/>
    </font>
    <font>
      <b/>
      <sz val="11"/>
      <color indexed="10"/>
      <name val="Arial CE"/>
      <family val="0"/>
    </font>
    <font>
      <sz val="11"/>
      <color indexed="10"/>
      <name val="Arial CE"/>
      <family val="0"/>
    </font>
    <font>
      <sz val="22"/>
      <color indexed="10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Arial CE"/>
      <family val="0"/>
    </font>
    <font>
      <sz val="12"/>
      <name val="Segoe UI Semibold"/>
      <family val="2"/>
    </font>
    <font>
      <b/>
      <sz val="12"/>
      <name val="Segoe UI Semibold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Arial CE"/>
      <family val="0"/>
    </font>
    <font>
      <b/>
      <sz val="12"/>
      <color indexed="8"/>
      <name val="Cambria"/>
      <family val="1"/>
    </font>
    <font>
      <b/>
      <sz val="12"/>
      <name val="Cambria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Arial CE"/>
      <family val="0"/>
    </font>
    <font>
      <b/>
      <sz val="12"/>
      <color rgb="FF00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45" fontId="0" fillId="0" borderId="10" xfId="0" applyNumberFormat="1" applyFont="1" applyBorder="1" applyAlignment="1">
      <alignment horizontal="center" vertical="center"/>
    </xf>
    <xf numFmtId="45" fontId="0" fillId="0" borderId="11" xfId="0" applyNumberFormat="1" applyFont="1" applyBorder="1" applyAlignment="1">
      <alignment horizontal="center" vertical="center"/>
    </xf>
    <xf numFmtId="45" fontId="0" fillId="0" borderId="12" xfId="0" applyNumberFormat="1" applyFont="1" applyBorder="1" applyAlignment="1">
      <alignment horizontal="center" vertical="center"/>
    </xf>
    <xf numFmtId="21" fontId="3" fillId="0" borderId="13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1" fontId="10" fillId="0" borderId="15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21" fontId="3" fillId="0" borderId="15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21" fontId="10" fillId="33" borderId="15" xfId="0" applyNumberFormat="1" applyFont="1" applyFill="1" applyBorder="1" applyAlignment="1">
      <alignment horizontal="center" vertical="center"/>
    </xf>
    <xf numFmtId="21" fontId="3" fillId="33" borderId="15" xfId="0" applyNumberFormat="1" applyFont="1" applyFill="1" applyBorder="1" applyAlignment="1">
      <alignment horizontal="center" vertical="center"/>
    </xf>
    <xf numFmtId="21" fontId="10" fillId="33" borderId="11" xfId="0" applyNumberFormat="1" applyFont="1" applyFill="1" applyBorder="1" applyAlignment="1">
      <alignment horizontal="center" vertical="center"/>
    </xf>
    <xf numFmtId="21" fontId="3" fillId="33" borderId="11" xfId="0" applyNumberFormat="1" applyFont="1" applyFill="1" applyBorder="1" applyAlignment="1">
      <alignment horizontal="center" vertical="center"/>
    </xf>
    <xf numFmtId="21" fontId="10" fillId="33" borderId="12" xfId="0" applyNumberFormat="1" applyFont="1" applyFill="1" applyBorder="1" applyAlignment="1">
      <alignment horizontal="center" vertical="center"/>
    </xf>
    <xf numFmtId="21" fontId="3" fillId="33" borderId="12" xfId="0" applyNumberFormat="1" applyFont="1" applyFill="1" applyBorder="1" applyAlignment="1">
      <alignment horizontal="center" vertical="center"/>
    </xf>
    <xf numFmtId="45" fontId="15" fillId="0" borderId="15" xfId="0" applyNumberFormat="1" applyFont="1" applyBorder="1" applyAlignment="1">
      <alignment horizontal="center" vertical="center"/>
    </xf>
    <xf numFmtId="45" fontId="11" fillId="0" borderId="11" xfId="0" applyNumberFormat="1" applyFont="1" applyBorder="1" applyAlignment="1">
      <alignment horizontal="center" vertical="center"/>
    </xf>
    <xf numFmtId="45" fontId="15" fillId="0" borderId="11" xfId="0" applyNumberFormat="1" applyFont="1" applyBorder="1" applyAlignment="1">
      <alignment horizontal="center" vertical="center"/>
    </xf>
    <xf numFmtId="45" fontId="18" fillId="0" borderId="11" xfId="0" applyNumberFormat="1" applyFont="1" applyBorder="1" applyAlignment="1">
      <alignment horizontal="center" vertical="center"/>
    </xf>
    <xf numFmtId="45" fontId="19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5" fontId="17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/>
    </xf>
    <xf numFmtId="21" fontId="3" fillId="0" borderId="24" xfId="0" applyNumberFormat="1" applyFont="1" applyBorder="1" applyAlignment="1">
      <alignment horizontal="right" vertical="center"/>
    </xf>
    <xf numFmtId="0" fontId="2" fillId="34" borderId="0" xfId="0" applyFont="1" applyFill="1" applyBorder="1" applyAlignment="1">
      <alignment horizontal="center" vertical="center"/>
    </xf>
    <xf numFmtId="21" fontId="1" fillId="33" borderId="11" xfId="0" applyNumberFormat="1" applyFont="1" applyFill="1" applyBorder="1" applyAlignment="1">
      <alignment horizontal="center" vertical="center"/>
    </xf>
    <xf numFmtId="21" fontId="10" fillId="0" borderId="12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45" fontId="11" fillId="0" borderId="10" xfId="0" applyNumberFormat="1" applyFont="1" applyBorder="1" applyAlignment="1">
      <alignment horizontal="center" vertical="center"/>
    </xf>
    <xf numFmtId="45" fontId="15" fillId="0" borderId="10" xfId="0" applyNumberFormat="1" applyFont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21" fontId="3" fillId="33" borderId="23" xfId="0" applyNumberFormat="1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21" fontId="10" fillId="33" borderId="3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30" xfId="0" applyNumberFormat="1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21" xfId="0" applyFont="1" applyBorder="1" applyAlignment="1">
      <alignment/>
    </xf>
    <xf numFmtId="0" fontId="1" fillId="0" borderId="13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>
      <alignment/>
    </xf>
    <xf numFmtId="0" fontId="1" fillId="0" borderId="13" xfId="0" applyFont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/>
      <protection locked="0"/>
    </xf>
    <xf numFmtId="0" fontId="1" fillId="0" borderId="34" xfId="0" applyFont="1" applyFill="1" applyBorder="1" applyAlignment="1" applyProtection="1">
      <alignment/>
      <protection locked="0"/>
    </xf>
    <xf numFmtId="0" fontId="1" fillId="0" borderId="33" xfId="0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center" shrinkToFit="1"/>
    </xf>
    <xf numFmtId="0" fontId="1" fillId="0" borderId="30" xfId="0" applyFont="1" applyBorder="1" applyAlignment="1" applyProtection="1">
      <alignment horizontal="center"/>
      <protection locked="0"/>
    </xf>
    <xf numFmtId="0" fontId="2" fillId="0" borderId="28" xfId="0" applyNumberFormat="1" applyFont="1" applyBorder="1" applyAlignment="1" applyProtection="1">
      <alignment horizontal="center"/>
      <protection locked="0"/>
    </xf>
    <xf numFmtId="0" fontId="2" fillId="0" borderId="29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>
      <alignment horizontal="center" shrinkToFit="1"/>
    </xf>
    <xf numFmtId="45" fontId="15" fillId="0" borderId="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2" fillId="0" borderId="35" xfId="0" applyNumberFormat="1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/>
      <protection locked="0"/>
    </xf>
    <xf numFmtId="0" fontId="1" fillId="0" borderId="35" xfId="0" applyFont="1" applyBorder="1" applyAlignment="1">
      <alignment horizontal="center" shrinkToFit="1"/>
    </xf>
    <xf numFmtId="0" fontId="2" fillId="0" borderId="22" xfId="0" applyFont="1" applyBorder="1" applyAlignment="1" applyProtection="1">
      <alignment/>
      <protection locked="0"/>
    </xf>
    <xf numFmtId="21" fontId="3" fillId="0" borderId="25" xfId="0" applyNumberFormat="1" applyFont="1" applyBorder="1" applyAlignment="1">
      <alignment horizontal="right" vertical="center"/>
    </xf>
    <xf numFmtId="0" fontId="14" fillId="33" borderId="36" xfId="0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0" fontId="2" fillId="0" borderId="21" xfId="0" applyNumberFormat="1" applyFont="1" applyBorder="1" applyAlignment="1" applyProtection="1">
      <alignment horizontal="center"/>
      <protection locked="0"/>
    </xf>
    <xf numFmtId="45" fontId="0" fillId="0" borderId="11" xfId="0" applyNumberFormat="1" applyFont="1" applyBorder="1" applyAlignment="1">
      <alignment horizontal="center" vertical="center"/>
    </xf>
    <xf numFmtId="0" fontId="1" fillId="0" borderId="16" xfId="0" applyFont="1" applyFill="1" applyBorder="1" applyAlignment="1" applyProtection="1">
      <alignment/>
      <protection locked="0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21" fontId="3" fillId="0" borderId="17" xfId="0" applyNumberFormat="1" applyFont="1" applyBorder="1" applyAlignment="1">
      <alignment horizontal="right" vertical="center"/>
    </xf>
    <xf numFmtId="0" fontId="23" fillId="0" borderId="13" xfId="0" applyFont="1" applyFill="1" applyBorder="1" applyAlignment="1">
      <alignment/>
    </xf>
    <xf numFmtId="0" fontId="21" fillId="0" borderId="13" xfId="0" applyFont="1" applyFill="1" applyBorder="1" applyAlignment="1" applyProtection="1">
      <alignment/>
      <protection locked="0"/>
    </xf>
    <xf numFmtId="0" fontId="21" fillId="0" borderId="13" xfId="0" applyFont="1" applyFill="1" applyBorder="1" applyAlignment="1">
      <alignment/>
    </xf>
    <xf numFmtId="0" fontId="21" fillId="0" borderId="17" xfId="0" applyFont="1" applyFill="1" applyBorder="1" applyAlignment="1" applyProtection="1">
      <alignment/>
      <protection locked="0"/>
    </xf>
    <xf numFmtId="0" fontId="2" fillId="34" borderId="4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/>
    </xf>
    <xf numFmtId="0" fontId="25" fillId="0" borderId="41" xfId="0" applyFont="1" applyFill="1" applyBorder="1" applyAlignment="1">
      <alignment/>
    </xf>
    <xf numFmtId="0" fontId="25" fillId="0" borderId="42" xfId="0" applyFont="1" applyFill="1" applyBorder="1" applyAlignment="1">
      <alignment/>
    </xf>
    <xf numFmtId="0" fontId="22" fillId="0" borderId="21" xfId="0" applyFont="1" applyFill="1" applyBorder="1" applyAlignment="1" applyProtection="1">
      <alignment/>
      <protection locked="0"/>
    </xf>
    <xf numFmtId="0" fontId="22" fillId="0" borderId="21" xfId="0" applyFont="1" applyFill="1" applyBorder="1" applyAlignment="1">
      <alignment/>
    </xf>
    <xf numFmtId="21" fontId="3" fillId="0" borderId="41" xfId="0" applyNumberFormat="1" applyFont="1" applyBorder="1" applyAlignment="1">
      <alignment horizontal="center" vertical="center"/>
    </xf>
    <xf numFmtId="21" fontId="3" fillId="0" borderId="43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21" fontId="3" fillId="33" borderId="45" xfId="0" applyNumberFormat="1" applyFont="1" applyFill="1" applyBorder="1" applyAlignment="1">
      <alignment horizontal="center" vertical="center"/>
    </xf>
    <xf numFmtId="0" fontId="1" fillId="0" borderId="33" xfId="0" applyFont="1" applyBorder="1" applyAlignment="1" applyProtection="1">
      <alignment/>
      <protection locked="0"/>
    </xf>
    <xf numFmtId="0" fontId="1" fillId="0" borderId="46" xfId="0" applyFont="1" applyFill="1" applyBorder="1" applyAlignment="1" applyProtection="1">
      <alignment/>
      <protection locked="0"/>
    </xf>
    <xf numFmtId="21" fontId="66" fillId="0" borderId="24" xfId="0" applyNumberFormat="1" applyFont="1" applyBorder="1" applyAlignment="1">
      <alignment horizontal="right" vertical="center"/>
    </xf>
    <xf numFmtId="0" fontId="2" fillId="34" borderId="4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45" xfId="0" applyFont="1" applyFill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2" fillId="34" borderId="47" xfId="0" applyFont="1" applyFill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vertical="center"/>
    </xf>
    <xf numFmtId="0" fontId="14" fillId="33" borderId="28" xfId="0" applyFont="1" applyFill="1" applyBorder="1" applyAlignment="1">
      <alignment horizontal="center" vertical="center"/>
    </xf>
    <xf numFmtId="20" fontId="1" fillId="0" borderId="33" xfId="0" applyNumberFormat="1" applyFont="1" applyFill="1" applyBorder="1" applyAlignment="1" applyProtection="1">
      <alignment/>
      <protection locked="0"/>
    </xf>
    <xf numFmtId="20" fontId="1" fillId="0" borderId="17" xfId="0" applyNumberFormat="1" applyFont="1" applyFill="1" applyBorder="1" applyAlignment="1" applyProtection="1">
      <alignment/>
      <protection locked="0"/>
    </xf>
    <xf numFmtId="20" fontId="1" fillId="0" borderId="34" xfId="0" applyNumberFormat="1" applyFont="1" applyFill="1" applyBorder="1" applyAlignment="1">
      <alignment/>
    </xf>
    <xf numFmtId="20" fontId="1" fillId="0" borderId="34" xfId="0" applyNumberFormat="1" applyFont="1" applyFill="1" applyBorder="1" applyAlignment="1" applyProtection="1">
      <alignment/>
      <protection locked="0"/>
    </xf>
    <xf numFmtId="20" fontId="1" fillId="0" borderId="17" xfId="0" applyNumberFormat="1" applyFont="1" applyFill="1" applyBorder="1" applyAlignment="1">
      <alignment/>
    </xf>
    <xf numFmtId="0" fontId="28" fillId="0" borderId="30" xfId="0" applyFont="1" applyBorder="1" applyAlignment="1" applyProtection="1">
      <alignment/>
      <protection locked="0"/>
    </xf>
    <xf numFmtId="0" fontId="27" fillId="0" borderId="23" xfId="0" applyFont="1" applyFill="1" applyBorder="1" applyAlignment="1" applyProtection="1">
      <alignment/>
      <protection locked="0"/>
    </xf>
    <xf numFmtId="0" fontId="27" fillId="0" borderId="48" xfId="0" applyFont="1" applyBorder="1" applyAlignment="1">
      <alignment/>
    </xf>
    <xf numFmtId="0" fontId="27" fillId="0" borderId="49" xfId="0" applyFont="1" applyBorder="1" applyAlignment="1">
      <alignment/>
    </xf>
    <xf numFmtId="0" fontId="27" fillId="0" borderId="30" xfId="0" applyFont="1" applyBorder="1" applyAlignment="1">
      <alignment horizontal="center"/>
    </xf>
    <xf numFmtId="0" fontId="27" fillId="0" borderId="30" xfId="0" applyFont="1" applyBorder="1" applyAlignment="1">
      <alignment horizontal="center" shrinkToFit="1"/>
    </xf>
    <xf numFmtId="0" fontId="67" fillId="0" borderId="28" xfId="0" applyFont="1" applyFill="1" applyBorder="1" applyAlignment="1">
      <alignment/>
    </xf>
    <xf numFmtId="0" fontId="48" fillId="0" borderId="23" xfId="0" applyFont="1" applyFill="1" applyBorder="1" applyAlignment="1">
      <alignment horizontal="center"/>
    </xf>
    <xf numFmtId="0" fontId="48" fillId="0" borderId="30" xfId="0" applyFont="1" applyFill="1" applyBorder="1" applyAlignment="1" applyProtection="1">
      <alignment/>
      <protection locked="0"/>
    </xf>
    <xf numFmtId="0" fontId="48" fillId="0" borderId="48" xfId="0" applyFont="1" applyFill="1" applyBorder="1" applyAlignment="1">
      <alignment/>
    </xf>
    <xf numFmtId="0" fontId="48" fillId="0" borderId="30" xfId="0" applyFont="1" applyFill="1" applyBorder="1" applyAlignment="1">
      <alignment/>
    </xf>
    <xf numFmtId="0" fontId="67" fillId="0" borderId="30" xfId="0" applyFont="1" applyFill="1" applyBorder="1" applyAlignment="1">
      <alignment/>
    </xf>
    <xf numFmtId="0" fontId="48" fillId="0" borderId="30" xfId="0" applyFont="1" applyFill="1" applyBorder="1" applyAlignment="1">
      <alignment/>
    </xf>
    <xf numFmtId="0" fontId="67" fillId="0" borderId="36" xfId="0" applyFont="1" applyFill="1" applyBorder="1" applyAlignment="1">
      <alignment/>
    </xf>
    <xf numFmtId="0" fontId="67" fillId="0" borderId="35" xfId="0" applyFont="1" applyFill="1" applyBorder="1" applyAlignment="1">
      <alignment/>
    </xf>
    <xf numFmtId="0" fontId="0" fillId="0" borderId="48" xfId="0" applyBorder="1" applyAlignment="1">
      <alignment vertical="center"/>
    </xf>
    <xf numFmtId="0" fontId="2" fillId="0" borderId="30" xfId="0" applyFont="1" applyBorder="1" applyAlignment="1" applyProtection="1">
      <alignment/>
      <protection locked="0"/>
    </xf>
    <xf numFmtId="0" fontId="2" fillId="0" borderId="30" xfId="0" applyFont="1" applyBorder="1" applyAlignment="1">
      <alignment/>
    </xf>
    <xf numFmtId="0" fontId="2" fillId="0" borderId="35" xfId="0" applyFont="1" applyBorder="1" applyAlignment="1" applyProtection="1">
      <alignment/>
      <protection locked="0"/>
    </xf>
    <xf numFmtId="0" fontId="2" fillId="0" borderId="29" xfId="0" applyFont="1" applyBorder="1" applyAlignment="1">
      <alignment/>
    </xf>
    <xf numFmtId="0" fontId="48" fillId="0" borderId="35" xfId="0" applyFont="1" applyFill="1" applyBorder="1" applyAlignment="1" applyProtection="1">
      <alignment/>
      <protection locked="0"/>
    </xf>
    <xf numFmtId="0" fontId="67" fillId="0" borderId="48" xfId="0" applyFont="1" applyFill="1" applyBorder="1" applyAlignment="1">
      <alignment/>
    </xf>
    <xf numFmtId="0" fontId="27" fillId="0" borderId="30" xfId="0" applyFont="1" applyFill="1" applyBorder="1" applyAlignment="1" applyProtection="1">
      <alignment/>
      <protection locked="0"/>
    </xf>
    <xf numFmtId="0" fontId="1" fillId="0" borderId="30" xfId="0" applyFont="1" applyFill="1" applyBorder="1" applyAlignment="1" applyProtection="1">
      <alignment/>
      <protection locked="0"/>
    </xf>
    <xf numFmtId="0" fontId="1" fillId="0" borderId="30" xfId="0" applyFont="1" applyFill="1" applyBorder="1" applyAlignment="1">
      <alignment/>
    </xf>
    <xf numFmtId="0" fontId="1" fillId="0" borderId="30" xfId="0" applyFont="1" applyBorder="1" applyAlignment="1" applyProtection="1">
      <alignment/>
      <protection locked="0"/>
    </xf>
    <xf numFmtId="0" fontId="1" fillId="0" borderId="35" xfId="0" applyFont="1" applyFill="1" applyBorder="1" applyAlignment="1" applyProtection="1">
      <alignment/>
      <protection locked="0"/>
    </xf>
    <xf numFmtId="0" fontId="1" fillId="0" borderId="29" xfId="0" applyFont="1" applyBorder="1" applyAlignment="1">
      <alignment/>
    </xf>
    <xf numFmtId="0" fontId="48" fillId="0" borderId="28" xfId="0" applyFont="1" applyFill="1" applyBorder="1" applyAlignment="1">
      <alignment horizontal="center"/>
    </xf>
    <xf numFmtId="0" fontId="48" fillId="0" borderId="30" xfId="0" applyFont="1" applyFill="1" applyBorder="1" applyAlignment="1">
      <alignment horizontal="center"/>
    </xf>
    <xf numFmtId="0" fontId="48" fillId="0" borderId="35" xfId="0" applyFont="1" applyFill="1" applyBorder="1" applyAlignment="1">
      <alignment horizontal="center"/>
    </xf>
    <xf numFmtId="0" fontId="48" fillId="0" borderId="48" xfId="0" applyFont="1" applyFill="1" applyBorder="1" applyAlignment="1">
      <alignment horizontal="center"/>
    </xf>
    <xf numFmtId="0" fontId="48" fillId="0" borderId="30" xfId="0" applyFont="1" applyFill="1" applyBorder="1" applyAlignment="1">
      <alignment horizontal="center" shrinkToFit="1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8" fillId="0" borderId="28" xfId="0" applyFont="1" applyFill="1" applyBorder="1" applyAlignment="1" applyProtection="1">
      <alignment/>
      <protection locked="0"/>
    </xf>
    <xf numFmtId="0" fontId="48" fillId="0" borderId="48" xfId="0" applyFont="1" applyFill="1" applyBorder="1" applyAlignment="1" applyProtection="1">
      <alignment/>
      <protection locked="0"/>
    </xf>
    <xf numFmtId="21" fontId="0" fillId="0" borderId="0" xfId="0" applyNumberForma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4">
    <dxf>
      <font>
        <color indexed="15"/>
      </font>
    </dxf>
    <dxf>
      <font>
        <color indexed="15"/>
      </font>
    </dxf>
    <dxf>
      <font>
        <color indexed="9"/>
      </font>
    </dxf>
    <dxf>
      <font>
        <color indexed="15"/>
      </font>
    </dxf>
    <dxf>
      <font>
        <color indexed="15"/>
      </font>
    </dxf>
    <dxf>
      <font>
        <color indexed="9"/>
      </font>
    </dxf>
    <dxf>
      <font>
        <color indexed="15"/>
      </font>
    </dxf>
    <dxf>
      <font>
        <color indexed="15"/>
      </font>
    </dxf>
    <dxf>
      <font>
        <color indexed="9"/>
      </font>
    </dxf>
    <dxf>
      <font>
        <color indexed="15"/>
      </font>
    </dxf>
    <dxf>
      <font>
        <color indexed="15"/>
      </font>
    </dxf>
    <dxf>
      <font>
        <color indexed="9"/>
      </font>
    </dxf>
    <dxf>
      <font>
        <color rgb="FFFFFFFF"/>
      </font>
      <border/>
    </dxf>
    <dxf>
      <font>
        <color rgb="FF00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Q16"/>
  <sheetViews>
    <sheetView zoomScaleSheetLayoutView="100" zoomScalePageLayoutView="0" workbookViewId="0" topLeftCell="A1">
      <selection activeCell="C27" sqref="C27"/>
    </sheetView>
  </sheetViews>
  <sheetFormatPr defaultColWidth="9.00390625" defaultRowHeight="12.75"/>
  <cols>
    <col min="1" max="1" width="7.75390625" style="13" customWidth="1"/>
    <col min="2" max="2" width="32.00390625" style="10" customWidth="1"/>
    <col min="3" max="3" width="38.00390625" style="1" customWidth="1"/>
    <col min="4" max="4" width="11.125" style="1" customWidth="1"/>
    <col min="5" max="5" width="12.625" style="1" customWidth="1"/>
    <col min="6" max="6" width="10.625" style="9" customWidth="1"/>
    <col min="7" max="7" width="11.875" style="9" customWidth="1"/>
    <col min="8" max="8" width="10.75390625" style="9" customWidth="1"/>
    <col min="9" max="12" width="8.75390625" style="9" customWidth="1"/>
    <col min="13" max="13" width="13.875" style="18" bestFit="1" customWidth="1"/>
    <col min="14" max="14" width="21.75390625" style="9" customWidth="1"/>
    <col min="15" max="15" width="13.625" style="9" customWidth="1"/>
    <col min="16" max="16" width="10.375" style="17" customWidth="1"/>
    <col min="17" max="16384" width="9.125" style="10" customWidth="1"/>
  </cols>
  <sheetData>
    <row r="1" spans="1:16" ht="33" customHeight="1" thickBot="1">
      <c r="A1" s="163" t="s">
        <v>101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6" ht="15.75">
      <c r="A2" s="40" t="s">
        <v>6</v>
      </c>
      <c r="B2" s="161" t="s">
        <v>27</v>
      </c>
      <c r="C2" s="168" t="s">
        <v>29</v>
      </c>
      <c r="D2" s="175" t="s">
        <v>53</v>
      </c>
      <c r="E2" s="185"/>
      <c r="F2" s="173" t="s">
        <v>52</v>
      </c>
      <c r="G2" s="174"/>
      <c r="H2" s="188"/>
      <c r="I2" s="187" t="s">
        <v>11</v>
      </c>
      <c r="J2" s="170"/>
      <c r="K2" s="170"/>
      <c r="L2" s="105" t="s">
        <v>55</v>
      </c>
      <c r="M2" s="19" t="s">
        <v>8</v>
      </c>
      <c r="N2" s="20" t="s">
        <v>10</v>
      </c>
      <c r="O2" s="106" t="s">
        <v>54</v>
      </c>
      <c r="P2" s="166" t="s">
        <v>26</v>
      </c>
    </row>
    <row r="3" spans="1:16" ht="16.5" thickBot="1">
      <c r="A3" s="41" t="s">
        <v>0</v>
      </c>
      <c r="B3" s="162"/>
      <c r="C3" s="169"/>
      <c r="D3" s="184" t="s">
        <v>57</v>
      </c>
      <c r="E3" s="186" t="s">
        <v>10</v>
      </c>
      <c r="F3" s="50" t="s">
        <v>1</v>
      </c>
      <c r="G3" s="6" t="s">
        <v>3</v>
      </c>
      <c r="H3" s="189" t="s">
        <v>4</v>
      </c>
      <c r="I3" s="50" t="s">
        <v>7</v>
      </c>
      <c r="J3" s="6" t="s">
        <v>5</v>
      </c>
      <c r="K3" s="6" t="s">
        <v>2</v>
      </c>
      <c r="L3" s="6" t="s">
        <v>56</v>
      </c>
      <c r="M3" s="21" t="s">
        <v>9</v>
      </c>
      <c r="N3" s="22" t="s">
        <v>9</v>
      </c>
      <c r="O3" s="22" t="s">
        <v>9</v>
      </c>
      <c r="P3" s="167"/>
    </row>
    <row r="4" spans="1:17" ht="18" customHeight="1">
      <c r="A4" s="120" t="s">
        <v>16</v>
      </c>
      <c r="B4" s="190" t="s">
        <v>92</v>
      </c>
      <c r="C4" s="190" t="s">
        <v>93</v>
      </c>
      <c r="D4" s="46">
        <v>0.420138888888889</v>
      </c>
      <c r="E4" s="46">
        <v>0.44305555555555554</v>
      </c>
      <c r="F4" s="46">
        <v>0.03125</v>
      </c>
      <c r="G4" s="8">
        <v>0.02291666666666667</v>
      </c>
      <c r="H4" s="8">
        <v>0.07195601851851852</v>
      </c>
      <c r="I4" s="31"/>
      <c r="J4" s="29"/>
      <c r="K4" s="29"/>
      <c r="L4" s="29">
        <f>I4+J4+K4</f>
        <v>0</v>
      </c>
      <c r="M4" s="23">
        <f>IF(H4&gt;0,H4-F4-I4-J4-K4,0.9)</f>
        <v>0.040706018518518516</v>
      </c>
      <c r="N4" s="24">
        <f>G4-I4-J4-K4</f>
        <v>0.02291666666666667</v>
      </c>
      <c r="O4" s="107">
        <f>M4-N4</f>
        <v>0.017789351851851848</v>
      </c>
      <c r="P4" s="15">
        <f>RANK(M4,$M$4:$M$16,1)</f>
        <v>1</v>
      </c>
      <c r="Q4" s="192"/>
    </row>
    <row r="5" spans="1:17" ht="18" customHeight="1">
      <c r="A5" s="42" t="s">
        <v>46</v>
      </c>
      <c r="B5" s="134" t="s">
        <v>59</v>
      </c>
      <c r="C5" s="134" t="s">
        <v>88</v>
      </c>
      <c r="D5" s="46">
        <v>0.409722222222222</v>
      </c>
      <c r="E5" s="46">
        <v>0.43402777777777773</v>
      </c>
      <c r="F5" s="46">
        <v>0.0208333333333333</v>
      </c>
      <c r="G5" s="8">
        <v>0.024305555555555556</v>
      </c>
      <c r="H5" s="8">
        <v>0.06368055555555556</v>
      </c>
      <c r="I5" s="31">
        <v>0.0006944444444444445</v>
      </c>
      <c r="J5" s="30"/>
      <c r="K5" s="30"/>
      <c r="L5" s="29">
        <f>I5+J5+K5</f>
        <v>0.0006944444444444445</v>
      </c>
      <c r="M5" s="25">
        <f>IF(H5&gt;0,H5-F5-I5-J5-K5,0.9)</f>
        <v>0.04215277777777782</v>
      </c>
      <c r="N5" s="24">
        <f>G5-I5-J5-K5</f>
        <v>0.02361111111111111</v>
      </c>
      <c r="O5" s="107">
        <f>M5-N5</f>
        <v>0.018541666666666706</v>
      </c>
      <c r="P5" s="16">
        <f>RANK(M5,$M$4:$M$16,1)</f>
        <v>2</v>
      </c>
      <c r="Q5" s="192"/>
    </row>
    <row r="6" spans="1:17" ht="18" customHeight="1">
      <c r="A6" s="42" t="s">
        <v>43</v>
      </c>
      <c r="B6" s="191" t="s">
        <v>86</v>
      </c>
      <c r="C6" s="134" t="s">
        <v>69</v>
      </c>
      <c r="D6" s="46">
        <v>0.402777777777778</v>
      </c>
      <c r="E6" s="46">
        <v>0.4291666666666667</v>
      </c>
      <c r="F6" s="46">
        <v>0.0138888888888889</v>
      </c>
      <c r="G6" s="8">
        <v>0.02638888888888889</v>
      </c>
      <c r="H6" s="8">
        <v>0.05975694444444444</v>
      </c>
      <c r="I6" s="31"/>
      <c r="J6" s="31">
        <v>0.0012731481481481483</v>
      </c>
      <c r="K6" s="31">
        <v>0.0014351851851851854</v>
      </c>
      <c r="L6" s="29">
        <f>I6+J6+K6</f>
        <v>0.0027083333333333334</v>
      </c>
      <c r="M6" s="25">
        <f>IF(H6&gt;0,H6-F6-I6-J6-K6,0.9)</f>
        <v>0.043159722222222204</v>
      </c>
      <c r="N6" s="24">
        <f>G6-I6-J6-K6</f>
        <v>0.023680555555555555</v>
      </c>
      <c r="O6" s="107">
        <f>M6-N6</f>
        <v>0.019479166666666648</v>
      </c>
      <c r="P6" s="16">
        <f>RANK(M6,$M$4:$M$16,1)</f>
        <v>3</v>
      </c>
      <c r="Q6" s="192"/>
    </row>
    <row r="7" spans="1:17" ht="18" customHeight="1">
      <c r="A7" s="42" t="s">
        <v>17</v>
      </c>
      <c r="B7" s="134" t="s">
        <v>94</v>
      </c>
      <c r="C7" s="137" t="s">
        <v>95</v>
      </c>
      <c r="D7" s="46">
        <v>0.423611111111111</v>
      </c>
      <c r="E7" s="46">
        <v>0.44930555555555557</v>
      </c>
      <c r="F7" s="46">
        <v>0.0347222222222222</v>
      </c>
      <c r="G7" s="8">
        <v>0.025694444444444447</v>
      </c>
      <c r="H7" s="8">
        <v>0.07883101851851852</v>
      </c>
      <c r="I7" s="32"/>
      <c r="J7" s="31"/>
      <c r="K7" s="32"/>
      <c r="L7" s="29">
        <f>I7+J7+K7</f>
        <v>0</v>
      </c>
      <c r="M7" s="25">
        <f>IF(H7&gt;0,H7-F7-I7-J7-K7,0.9)</f>
        <v>0.04410879629629632</v>
      </c>
      <c r="N7" s="24">
        <f>G7-I7-J7-K7</f>
        <v>0.025694444444444447</v>
      </c>
      <c r="O7" s="107">
        <f>M7-N7</f>
        <v>0.018414351851851873</v>
      </c>
      <c r="P7" s="34">
        <f>RANK(M7,$M$4:$M$16,1)</f>
        <v>4</v>
      </c>
      <c r="Q7" s="192"/>
    </row>
    <row r="8" spans="1:17" ht="18" customHeight="1">
      <c r="A8" s="42" t="s">
        <v>38</v>
      </c>
      <c r="B8" s="137" t="s">
        <v>79</v>
      </c>
      <c r="C8" s="137" t="s">
        <v>80</v>
      </c>
      <c r="D8" s="46">
        <v>0.3888888888888889</v>
      </c>
      <c r="E8" s="46">
        <v>0.4152777777777778</v>
      </c>
      <c r="F8" s="46">
        <v>0</v>
      </c>
      <c r="G8" s="8">
        <v>0.02638888888888889</v>
      </c>
      <c r="H8" s="8">
        <v>0.04778935185185185</v>
      </c>
      <c r="I8" s="31"/>
      <c r="J8" s="31"/>
      <c r="K8" s="31"/>
      <c r="L8" s="29">
        <f>I8+J8+K8</f>
        <v>0</v>
      </c>
      <c r="M8" s="25">
        <f>IF(H8&gt;0,H8-F8-I8-J8-K8,0.9)</f>
        <v>0.04778935185185185</v>
      </c>
      <c r="N8" s="24">
        <f>G8-I8-J8-K8</f>
        <v>0.02638888888888889</v>
      </c>
      <c r="O8" s="107">
        <f>M8-N8</f>
        <v>0.021400462962962958</v>
      </c>
      <c r="P8" s="16">
        <f>RANK(M8,$M$4:$M$16,1)</f>
        <v>5</v>
      </c>
      <c r="Q8" s="192"/>
    </row>
    <row r="9" spans="1:17" ht="18" customHeight="1">
      <c r="A9" s="42" t="s">
        <v>18</v>
      </c>
      <c r="B9" s="138" t="s">
        <v>76</v>
      </c>
      <c r="C9" s="138" t="s">
        <v>77</v>
      </c>
      <c r="D9" s="46">
        <v>0.427083333333333</v>
      </c>
      <c r="E9" s="46">
        <v>0.45555555555555555</v>
      </c>
      <c r="F9" s="46">
        <v>0.0381944444444444</v>
      </c>
      <c r="G9" s="8">
        <v>0.02847222222222222</v>
      </c>
      <c r="H9" s="8">
        <v>0.08752314814814816</v>
      </c>
      <c r="I9" s="33"/>
      <c r="J9" s="31"/>
      <c r="K9" s="30"/>
      <c r="L9" s="29">
        <f>I9+J9+K9</f>
        <v>0</v>
      </c>
      <c r="M9" s="25">
        <f>IF(H9&gt;0,H9-F9-I9-J9-K9,0.9)</f>
        <v>0.049328703703703757</v>
      </c>
      <c r="N9" s="24">
        <f>G9-I9-J9-K9</f>
        <v>0.02847222222222222</v>
      </c>
      <c r="O9" s="107">
        <f>M9-N9</f>
        <v>0.020856481481481535</v>
      </c>
      <c r="P9" s="34">
        <f>RANK(M9,$M$4:$M$16,1)</f>
        <v>6</v>
      </c>
      <c r="Q9" s="192"/>
    </row>
    <row r="10" spans="1:17" ht="18" customHeight="1">
      <c r="A10" s="42" t="s">
        <v>15</v>
      </c>
      <c r="B10" s="134" t="s">
        <v>91</v>
      </c>
      <c r="C10" s="137" t="s">
        <v>74</v>
      </c>
      <c r="D10" s="46">
        <v>0.4166666666666667</v>
      </c>
      <c r="E10" s="46">
        <v>0.4465277777777778</v>
      </c>
      <c r="F10" s="46">
        <v>0.0277777777777778</v>
      </c>
      <c r="G10" s="8">
        <v>0.029861111111111113</v>
      </c>
      <c r="H10" s="8">
        <v>0.07861111111111112</v>
      </c>
      <c r="I10" s="31"/>
      <c r="J10" s="31">
        <v>0.00034722222222222224</v>
      </c>
      <c r="K10" s="30"/>
      <c r="L10" s="29">
        <f>I10+J10+K10</f>
        <v>0.00034722222222222224</v>
      </c>
      <c r="M10" s="25">
        <f>IF(H10&gt;0,H10-F10-I10-J10-K10,0.9)</f>
        <v>0.05048611111111109</v>
      </c>
      <c r="N10" s="24">
        <f>G10-I10-J10-K10</f>
        <v>0.02951388888888889</v>
      </c>
      <c r="O10" s="107">
        <f>M10-N10</f>
        <v>0.0209722222222222</v>
      </c>
      <c r="P10" s="16">
        <f>RANK(M10,$M$4:$M$16,1)</f>
        <v>7</v>
      </c>
      <c r="Q10" s="192"/>
    </row>
    <row r="11" spans="1:17" ht="18" customHeight="1">
      <c r="A11" s="42" t="s">
        <v>41</v>
      </c>
      <c r="B11" s="138" t="s">
        <v>66</v>
      </c>
      <c r="C11" s="136" t="s">
        <v>67</v>
      </c>
      <c r="D11" s="46">
        <v>0.3958333333333333</v>
      </c>
      <c r="E11" s="46">
        <v>0.42430555555555555</v>
      </c>
      <c r="F11" s="46">
        <v>0.006944444444444444</v>
      </c>
      <c r="G11" s="8">
        <v>0.02847222222222222</v>
      </c>
      <c r="H11" s="8">
        <v>0.05893518518518518</v>
      </c>
      <c r="I11" s="31">
        <v>0.001388888888888889</v>
      </c>
      <c r="J11" s="31"/>
      <c r="K11" s="31"/>
      <c r="L11" s="29">
        <f>I11+J11+K11</f>
        <v>0.001388888888888889</v>
      </c>
      <c r="M11" s="25">
        <f>IF(H11&gt;0,H11-F11-I11-J11-K11,0.9)</f>
        <v>0.05060185185185185</v>
      </c>
      <c r="N11" s="24">
        <f>G11-I11-J11-K11</f>
        <v>0.027083333333333334</v>
      </c>
      <c r="O11" s="107">
        <f>M11-N11</f>
        <v>0.023518518518518515</v>
      </c>
      <c r="P11" s="16">
        <f>RANK(M11,$M$4:$M$16,1)</f>
        <v>8</v>
      </c>
      <c r="Q11" s="192"/>
    </row>
    <row r="12" spans="1:17" ht="18" customHeight="1">
      <c r="A12" s="42" t="s">
        <v>14</v>
      </c>
      <c r="B12" s="134" t="s">
        <v>71</v>
      </c>
      <c r="C12" s="191" t="s">
        <v>72</v>
      </c>
      <c r="D12" s="46">
        <v>0.4131944444444444</v>
      </c>
      <c r="E12" s="46">
        <v>0.44236111111111115</v>
      </c>
      <c r="F12" s="46">
        <v>0.0243055555555555</v>
      </c>
      <c r="G12" s="8">
        <v>0.029166666666666664</v>
      </c>
      <c r="H12" s="8">
        <v>0.0753125</v>
      </c>
      <c r="I12" s="30"/>
      <c r="J12" s="31"/>
      <c r="K12" s="31"/>
      <c r="L12" s="29">
        <f>I12+J12+K12</f>
        <v>0</v>
      </c>
      <c r="M12" s="25">
        <f>IF(H12&gt;0,H12-F12-I12-J12-K12,0.9)</f>
        <v>0.05100694444444451</v>
      </c>
      <c r="N12" s="24">
        <f>G12-I12-J12-K12</f>
        <v>0.029166666666666664</v>
      </c>
      <c r="O12" s="107">
        <f>M12-N12</f>
        <v>0.021840277777777844</v>
      </c>
      <c r="P12" s="16">
        <f>RANK(M12,$M$4:$M$16,1)</f>
        <v>9</v>
      </c>
      <c r="Q12" s="192"/>
    </row>
    <row r="13" spans="1:17" ht="18" customHeight="1">
      <c r="A13" s="42" t="s">
        <v>42</v>
      </c>
      <c r="B13" s="136" t="s">
        <v>83</v>
      </c>
      <c r="C13" s="136" t="s">
        <v>84</v>
      </c>
      <c r="D13" s="46">
        <v>0.3993055555555556</v>
      </c>
      <c r="E13" s="46">
        <v>0.4305555555555556</v>
      </c>
      <c r="F13" s="46">
        <v>0.010416666666666666</v>
      </c>
      <c r="G13" s="8">
        <v>0.03125</v>
      </c>
      <c r="H13" s="8">
        <v>0.0686574074074074</v>
      </c>
      <c r="I13" s="31"/>
      <c r="J13" s="31"/>
      <c r="K13" s="31"/>
      <c r="L13" s="29">
        <f>I13+J13+K13</f>
        <v>0</v>
      </c>
      <c r="M13" s="25">
        <f>IF(H13&gt;0,H13-F13-I13-J13-K13,0.9)</f>
        <v>0.05824074074074074</v>
      </c>
      <c r="N13" s="24">
        <f>G13-I13-J13-K13</f>
        <v>0.03125</v>
      </c>
      <c r="O13" s="107">
        <f>M13-N13</f>
        <v>0.02699074074074074</v>
      </c>
      <c r="P13" s="16">
        <f>RANK(M13,$M$4:$M$16,1)</f>
        <v>10</v>
      </c>
      <c r="Q13" s="192"/>
    </row>
    <row r="14" spans="1:17" s="36" customFormat="1" ht="18" customHeight="1">
      <c r="A14" s="42" t="s">
        <v>39</v>
      </c>
      <c r="B14" s="134" t="s">
        <v>61</v>
      </c>
      <c r="C14" s="134" t="s">
        <v>62</v>
      </c>
      <c r="D14" s="46">
        <v>0.3923611111111111</v>
      </c>
      <c r="E14" s="46">
        <v>0.4291666666666667</v>
      </c>
      <c r="F14" s="46">
        <v>0.003472222222222222</v>
      </c>
      <c r="G14" s="8">
        <v>0.03680555555555556</v>
      </c>
      <c r="H14" s="8">
        <v>0.06315972222222223</v>
      </c>
      <c r="I14" s="31"/>
      <c r="J14" s="31"/>
      <c r="K14" s="31"/>
      <c r="L14" s="29">
        <f>I14+J14+K14</f>
        <v>0</v>
      </c>
      <c r="M14" s="25">
        <f>IF(H14&gt;0,H14-F14-I14-J14-K14,0.9)</f>
        <v>0.059687500000000004</v>
      </c>
      <c r="N14" s="24">
        <f>G14-I14-J14-K14</f>
        <v>0.03680555555555556</v>
      </c>
      <c r="O14" s="107">
        <f>M14-N14</f>
        <v>0.022881944444444448</v>
      </c>
      <c r="P14" s="16">
        <f>RANK(M14,$M$4:$M$16,1)</f>
        <v>11</v>
      </c>
      <c r="Q14" s="192"/>
    </row>
    <row r="15" spans="1:17" s="35" customFormat="1" ht="18" customHeight="1">
      <c r="A15" s="42" t="s">
        <v>19</v>
      </c>
      <c r="B15" s="137" t="s">
        <v>97</v>
      </c>
      <c r="C15" s="137" t="s">
        <v>98</v>
      </c>
      <c r="D15" s="46">
        <v>0.430555555555555</v>
      </c>
      <c r="E15" s="46">
        <v>0.46597222222222223</v>
      </c>
      <c r="F15" s="46">
        <v>0.0416666666666666</v>
      </c>
      <c r="G15" s="8">
        <v>0.035416666666666666</v>
      </c>
      <c r="H15" s="8">
        <v>0.1025</v>
      </c>
      <c r="I15" s="3"/>
      <c r="J15" s="31"/>
      <c r="K15" s="30"/>
      <c r="L15" s="29">
        <f>I15+J15+K15</f>
        <v>0</v>
      </c>
      <c r="M15" s="25">
        <f>IF(H15&gt;0,H15-F15-I15-J15-K15,0.9)</f>
        <v>0.06083333333333339</v>
      </c>
      <c r="N15" s="24">
        <f>G15-I15-J15-K15</f>
        <v>0.035416666666666666</v>
      </c>
      <c r="O15" s="107">
        <f>M15-N15</f>
        <v>0.025416666666666726</v>
      </c>
      <c r="P15" s="16">
        <f>RANK(M15,$M$4:$M$16,1)</f>
        <v>12</v>
      </c>
      <c r="Q15" s="192"/>
    </row>
    <row r="16" spans="1:17" ht="18" customHeight="1">
      <c r="A16" s="42" t="s">
        <v>44</v>
      </c>
      <c r="B16" s="140" t="s">
        <v>64</v>
      </c>
      <c r="C16" s="137" t="s">
        <v>87</v>
      </c>
      <c r="D16" s="46">
        <v>0.40625</v>
      </c>
      <c r="E16" s="46">
        <v>0.44166666666666665</v>
      </c>
      <c r="F16" s="46">
        <v>0.0173611111111111</v>
      </c>
      <c r="G16" s="8">
        <v>0.035416666666666666</v>
      </c>
      <c r="H16" s="8">
        <v>0.08585648148148149</v>
      </c>
      <c r="I16" s="31"/>
      <c r="J16" s="31"/>
      <c r="K16" s="31"/>
      <c r="L16" s="29">
        <f>I16+J16+K16</f>
        <v>0</v>
      </c>
      <c r="M16" s="25">
        <f>IF(H16&gt;0,H16-F16-I16-J16-K16,0.9)</f>
        <v>0.06849537037037039</v>
      </c>
      <c r="N16" s="24">
        <f>G16-I16-J16-K16</f>
        <v>0.035416666666666666</v>
      </c>
      <c r="O16" s="107">
        <f>M16-N16</f>
        <v>0.03307870370370372</v>
      </c>
      <c r="P16" s="16">
        <f>RANK(M16,$M$4:$M$16,1)</f>
        <v>13</v>
      </c>
      <c r="Q16" s="192"/>
    </row>
  </sheetData>
  <sheetProtection/>
  <mergeCells count="7">
    <mergeCell ref="A1:P1"/>
    <mergeCell ref="B2:B3"/>
    <mergeCell ref="C2:C3"/>
    <mergeCell ref="D2:E2"/>
    <mergeCell ref="F2:H2"/>
    <mergeCell ref="I2:K2"/>
    <mergeCell ref="P2:P3"/>
  </mergeCells>
  <conditionalFormatting sqref="P4:P16">
    <cfRule type="expression" priority="1" dxfId="12" stopIfTrue="1">
      <formula>(H4=0)</formula>
    </cfRule>
  </conditionalFormatting>
  <conditionalFormatting sqref="M4:M16">
    <cfRule type="cellIs" priority="2" dxfId="13" operator="equal" stopIfTrue="1">
      <formula>0.9</formula>
    </cfRule>
  </conditionalFormatting>
  <conditionalFormatting sqref="N4:O16">
    <cfRule type="cellIs" priority="3" dxfId="13" operator="lessThan" stopIfTrue="1">
      <formula>0</formula>
    </cfRule>
  </conditionalFormatting>
  <printOptions horizontalCentered="1"/>
  <pageMargins left="0.1968503937007874" right="0.1968503937007874" top="0.3937007874015748" bottom="0.35433070866141736" header="0.2362204724409449" footer="0.15748031496062992"/>
  <pageSetup fitToHeight="1" fitToWidth="1" horizontalDpi="600" verticalDpi="600" orientation="landscape" paperSize="9" scale="64" r:id="rId1"/>
  <headerFooter alignWithMargins="0">
    <oddHeader>&amp;LMemoriál Františka Frajta  XXII.ročník&amp;RHasičský záchranný sbor Zlínského kraje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D3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19" sqref="I19"/>
    </sheetView>
  </sheetViews>
  <sheetFormatPr defaultColWidth="9.00390625" defaultRowHeight="12.75"/>
  <cols>
    <col min="1" max="1" width="9.00390625" style="10" customWidth="1"/>
    <col min="2" max="2" width="32.875" style="10" bestFit="1" customWidth="1"/>
    <col min="3" max="3" width="39.25390625" style="10" bestFit="1" customWidth="1"/>
    <col min="4" max="4" width="19.00390625" style="10" customWidth="1"/>
    <col min="5" max="16384" width="9.125" style="10" customWidth="1"/>
  </cols>
  <sheetData>
    <row r="1" spans="1:3" ht="30.75" customHeight="1">
      <c r="A1" s="159" t="s">
        <v>30</v>
      </c>
      <c r="B1" s="160"/>
      <c r="C1" s="160"/>
    </row>
    <row r="2" spans="1:3" ht="42.75" customHeight="1">
      <c r="A2" s="159" t="s">
        <v>99</v>
      </c>
      <c r="B2" s="160"/>
      <c r="C2" s="160"/>
    </row>
    <row r="3" spans="1:4" s="11" customFormat="1" ht="16.5" thickBot="1">
      <c r="A3" s="47" t="s">
        <v>26</v>
      </c>
      <c r="B3" s="45" t="s">
        <v>12</v>
      </c>
      <c r="C3" s="45" t="s">
        <v>31</v>
      </c>
      <c r="D3" s="45" t="s">
        <v>58</v>
      </c>
    </row>
    <row r="4" spans="1:4" ht="15.75">
      <c r="A4" s="73" t="s">
        <v>38</v>
      </c>
      <c r="B4" s="132" t="s">
        <v>79</v>
      </c>
      <c r="C4" s="132" t="s">
        <v>80</v>
      </c>
      <c r="D4" s="154" t="s">
        <v>81</v>
      </c>
    </row>
    <row r="5" spans="1:4" ht="15.75">
      <c r="A5" s="61" t="s">
        <v>39</v>
      </c>
      <c r="B5" s="134" t="s">
        <v>61</v>
      </c>
      <c r="C5" s="134" t="s">
        <v>62</v>
      </c>
      <c r="D5" s="155" t="s">
        <v>63</v>
      </c>
    </row>
    <row r="6" spans="1:4" ht="15.75">
      <c r="A6" s="61" t="s">
        <v>40</v>
      </c>
      <c r="B6" s="134" t="s">
        <v>60</v>
      </c>
      <c r="C6" s="146" t="s">
        <v>82</v>
      </c>
      <c r="D6" s="156" t="s">
        <v>65</v>
      </c>
    </row>
    <row r="7" spans="1:4" ht="15.75">
      <c r="A7" s="61" t="s">
        <v>41</v>
      </c>
      <c r="B7" s="135" t="s">
        <v>66</v>
      </c>
      <c r="C7" s="136" t="s">
        <v>67</v>
      </c>
      <c r="D7" s="157" t="s">
        <v>68</v>
      </c>
    </row>
    <row r="8" spans="1:4" ht="15.75">
      <c r="A8" s="61" t="s">
        <v>42</v>
      </c>
      <c r="B8" s="136" t="s">
        <v>83</v>
      </c>
      <c r="C8" s="136" t="s">
        <v>84</v>
      </c>
      <c r="D8" s="155" t="s">
        <v>85</v>
      </c>
    </row>
    <row r="9" spans="1:4" ht="15.75">
      <c r="A9" s="61" t="s">
        <v>43</v>
      </c>
      <c r="B9" s="134" t="s">
        <v>86</v>
      </c>
      <c r="C9" s="134" t="s">
        <v>69</v>
      </c>
      <c r="D9" s="155" t="s">
        <v>32</v>
      </c>
    </row>
    <row r="10" spans="1:4" ht="15.75">
      <c r="A10" s="61" t="s">
        <v>44</v>
      </c>
      <c r="B10" s="137" t="s">
        <v>64</v>
      </c>
      <c r="C10" s="137" t="s">
        <v>87</v>
      </c>
      <c r="D10" s="155" t="s">
        <v>85</v>
      </c>
    </row>
    <row r="11" spans="1:4" ht="15.75">
      <c r="A11" s="61" t="s">
        <v>45</v>
      </c>
      <c r="B11" s="134" t="s">
        <v>59</v>
      </c>
      <c r="C11" s="134" t="s">
        <v>88</v>
      </c>
      <c r="D11" s="155" t="s">
        <v>65</v>
      </c>
    </row>
    <row r="12" spans="1:4" ht="15.75">
      <c r="A12" s="61" t="s">
        <v>46</v>
      </c>
      <c r="B12" s="134" t="s">
        <v>70</v>
      </c>
      <c r="C12" s="137" t="s">
        <v>89</v>
      </c>
      <c r="D12" s="147" t="s">
        <v>90</v>
      </c>
    </row>
    <row r="13" spans="1:4" ht="15.75">
      <c r="A13" s="61" t="s">
        <v>13</v>
      </c>
      <c r="B13" s="134" t="s">
        <v>71</v>
      </c>
      <c r="C13" s="134" t="s">
        <v>72</v>
      </c>
      <c r="D13" s="155" t="s">
        <v>73</v>
      </c>
    </row>
    <row r="14" spans="1:4" ht="15.75">
      <c r="A14" s="61" t="s">
        <v>14</v>
      </c>
      <c r="B14" s="134" t="s">
        <v>91</v>
      </c>
      <c r="C14" s="147" t="s">
        <v>74</v>
      </c>
      <c r="D14" s="155" t="s">
        <v>75</v>
      </c>
    </row>
    <row r="15" spans="1:4" ht="15.75">
      <c r="A15" s="61" t="s">
        <v>15</v>
      </c>
      <c r="B15" s="134" t="s">
        <v>92</v>
      </c>
      <c r="C15" s="134" t="s">
        <v>93</v>
      </c>
      <c r="D15" s="155" t="s">
        <v>65</v>
      </c>
    </row>
    <row r="16" spans="1:4" ht="15.75">
      <c r="A16" s="61" t="s">
        <v>16</v>
      </c>
      <c r="B16" s="134" t="s">
        <v>94</v>
      </c>
      <c r="C16" s="137" t="s">
        <v>95</v>
      </c>
      <c r="D16" s="158" t="s">
        <v>96</v>
      </c>
    </row>
    <row r="17" spans="1:4" ht="15.75">
      <c r="A17" s="61" t="s">
        <v>17</v>
      </c>
      <c r="B17" s="138" t="s">
        <v>76</v>
      </c>
      <c r="C17" s="138" t="s">
        <v>77</v>
      </c>
      <c r="D17" s="155" t="s">
        <v>78</v>
      </c>
    </row>
    <row r="18" spans="1:4" ht="15.75">
      <c r="A18" s="61" t="s">
        <v>18</v>
      </c>
      <c r="B18" s="140" t="s">
        <v>97</v>
      </c>
      <c r="C18" s="137" t="s">
        <v>98</v>
      </c>
      <c r="D18" s="155" t="s">
        <v>58</v>
      </c>
    </row>
    <row r="19" spans="1:4" ht="15.75">
      <c r="A19" s="61" t="s">
        <v>19</v>
      </c>
      <c r="B19" s="141"/>
      <c r="C19" s="141"/>
      <c r="D19" s="141"/>
    </row>
    <row r="20" spans="1:4" ht="17.25">
      <c r="A20" s="61" t="s">
        <v>20</v>
      </c>
      <c r="B20" s="126"/>
      <c r="C20" s="148"/>
      <c r="D20" s="131"/>
    </row>
    <row r="21" spans="1:4" ht="17.25">
      <c r="A21" s="61" t="s">
        <v>21</v>
      </c>
      <c r="B21" s="128"/>
      <c r="C21" s="128"/>
      <c r="D21" s="130"/>
    </row>
    <row r="22" spans="1:4" ht="15.75">
      <c r="A22" s="61" t="s">
        <v>22</v>
      </c>
      <c r="B22" s="142"/>
      <c r="C22" s="149"/>
      <c r="D22" s="70"/>
    </row>
    <row r="23" spans="1:4" ht="15.75">
      <c r="A23" s="61" t="s">
        <v>23</v>
      </c>
      <c r="B23" s="142"/>
      <c r="C23" s="149"/>
      <c r="D23" s="70"/>
    </row>
    <row r="24" spans="1:4" ht="15.75">
      <c r="A24" s="61" t="s">
        <v>24</v>
      </c>
      <c r="B24" s="142"/>
      <c r="C24" s="149"/>
      <c r="D24" s="70"/>
    </row>
    <row r="25" spans="1:4" ht="15.75">
      <c r="A25" s="61" t="s">
        <v>25</v>
      </c>
      <c r="B25" s="143"/>
      <c r="C25" s="150"/>
      <c r="D25" s="70"/>
    </row>
    <row r="26" spans="1:4" ht="15.75">
      <c r="A26" s="61" t="s">
        <v>33</v>
      </c>
      <c r="B26" s="142"/>
      <c r="C26" s="151"/>
      <c r="D26" s="72"/>
    </row>
    <row r="27" spans="1:4" ht="15.75">
      <c r="A27" s="61" t="s">
        <v>34</v>
      </c>
      <c r="B27" s="142"/>
      <c r="C27" s="151"/>
      <c r="D27" s="72"/>
    </row>
    <row r="28" spans="1:4" ht="15.75">
      <c r="A28" s="61" t="s">
        <v>35</v>
      </c>
      <c r="B28" s="142"/>
      <c r="C28" s="151"/>
      <c r="D28" s="72"/>
    </row>
    <row r="29" spans="1:4" ht="15.75">
      <c r="A29" s="61" t="s">
        <v>36</v>
      </c>
      <c r="B29" s="142"/>
      <c r="C29" s="149"/>
      <c r="D29" s="71"/>
    </row>
    <row r="30" spans="1:4" ht="15.75">
      <c r="A30" s="78" t="s">
        <v>37</v>
      </c>
      <c r="B30" s="144"/>
      <c r="C30" s="152"/>
      <c r="D30" s="81"/>
    </row>
    <row r="31" spans="1:4" ht="15.75">
      <c r="A31" s="86" t="s">
        <v>47</v>
      </c>
      <c r="B31" s="142"/>
      <c r="C31" s="149"/>
      <c r="D31" s="71"/>
    </row>
    <row r="32" spans="1:4" ht="15.75">
      <c r="A32" s="61" t="s">
        <v>48</v>
      </c>
      <c r="B32" s="142"/>
      <c r="C32" s="149"/>
      <c r="D32" s="71"/>
    </row>
    <row r="33" spans="1:4" ht="16.5" thickBot="1">
      <c r="A33" s="74" t="s">
        <v>50</v>
      </c>
      <c r="B33" s="145"/>
      <c r="C33" s="153"/>
      <c r="D33" s="75"/>
    </row>
  </sheetData>
  <sheetProtection/>
  <mergeCells count="2">
    <mergeCell ref="A1:C1"/>
    <mergeCell ref="A2:C2"/>
  </mergeCells>
  <printOptions horizontalCentered="1"/>
  <pageMargins left="0.4330708661417323" right="0.31496062992125984" top="0.4724409448818898" bottom="0.4330708661417323" header="0.2755905511811024" footer="0.2362204724409449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6">
    <pageSetUpPr fitToPage="1"/>
  </sheetPr>
  <dimension ref="A1:D31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B2" sqref="B2:C16"/>
    </sheetView>
  </sheetViews>
  <sheetFormatPr defaultColWidth="9.00390625" defaultRowHeight="12.75"/>
  <cols>
    <col min="1" max="1" width="9.00390625" style="10" customWidth="1"/>
    <col min="2" max="2" width="32.875" style="10" bestFit="1" customWidth="1"/>
    <col min="3" max="3" width="39.25390625" style="10" bestFit="1" customWidth="1"/>
    <col min="4" max="4" width="19.125" style="10" bestFit="1" customWidth="1"/>
    <col min="5" max="16384" width="9.125" style="10" customWidth="1"/>
  </cols>
  <sheetData>
    <row r="1" spans="1:4" s="11" customFormat="1" ht="16.5" thickBot="1">
      <c r="A1" s="96" t="s">
        <v>26</v>
      </c>
      <c r="B1" s="97" t="s">
        <v>12</v>
      </c>
      <c r="C1" s="117" t="s">
        <v>31</v>
      </c>
      <c r="D1" s="111" t="s">
        <v>58</v>
      </c>
    </row>
    <row r="2" spans="1:4" ht="15.75">
      <c r="A2" s="78" t="s">
        <v>38</v>
      </c>
      <c r="B2" s="132" t="s">
        <v>79</v>
      </c>
      <c r="C2" s="132" t="s">
        <v>80</v>
      </c>
      <c r="D2" s="154" t="s">
        <v>81</v>
      </c>
    </row>
    <row r="3" spans="1:4" ht="15.75">
      <c r="A3" s="61" t="s">
        <v>39</v>
      </c>
      <c r="B3" s="134" t="s">
        <v>61</v>
      </c>
      <c r="C3" s="134" t="s">
        <v>62</v>
      </c>
      <c r="D3" s="155" t="s">
        <v>63</v>
      </c>
    </row>
    <row r="4" spans="1:4" ht="15.75">
      <c r="A4" s="61" t="s">
        <v>40</v>
      </c>
      <c r="B4" s="134" t="s">
        <v>60</v>
      </c>
      <c r="C4" s="146" t="s">
        <v>82</v>
      </c>
      <c r="D4" s="156" t="s">
        <v>65</v>
      </c>
    </row>
    <row r="5" spans="1:4" ht="15.75">
      <c r="A5" s="61" t="s">
        <v>41</v>
      </c>
      <c r="B5" s="135" t="s">
        <v>66</v>
      </c>
      <c r="C5" s="136" t="s">
        <v>67</v>
      </c>
      <c r="D5" s="157" t="s">
        <v>68</v>
      </c>
    </row>
    <row r="6" spans="1:4" ht="15.75">
      <c r="A6" s="61" t="s">
        <v>42</v>
      </c>
      <c r="B6" s="136" t="s">
        <v>83</v>
      </c>
      <c r="C6" s="136" t="s">
        <v>84</v>
      </c>
      <c r="D6" s="155" t="s">
        <v>85</v>
      </c>
    </row>
    <row r="7" spans="1:4" ht="15.75">
      <c r="A7" s="61" t="s">
        <v>43</v>
      </c>
      <c r="B7" s="134" t="s">
        <v>86</v>
      </c>
      <c r="C7" s="134" t="s">
        <v>69</v>
      </c>
      <c r="D7" s="155" t="s">
        <v>32</v>
      </c>
    </row>
    <row r="8" spans="1:4" ht="15.75">
      <c r="A8" s="61" t="s">
        <v>44</v>
      </c>
      <c r="B8" s="137" t="s">
        <v>64</v>
      </c>
      <c r="C8" s="137" t="s">
        <v>87</v>
      </c>
      <c r="D8" s="155" t="s">
        <v>85</v>
      </c>
    </row>
    <row r="9" spans="1:4" ht="15.75">
      <c r="A9" s="61" t="s">
        <v>45</v>
      </c>
      <c r="B9" s="134" t="s">
        <v>59</v>
      </c>
      <c r="C9" s="134" t="s">
        <v>88</v>
      </c>
      <c r="D9" s="155" t="s">
        <v>65</v>
      </c>
    </row>
    <row r="10" spans="1:4" ht="15.75">
      <c r="A10" s="61" t="s">
        <v>46</v>
      </c>
      <c r="B10" s="134" t="s">
        <v>70</v>
      </c>
      <c r="C10" s="137" t="s">
        <v>89</v>
      </c>
      <c r="D10" s="147" t="s">
        <v>90</v>
      </c>
    </row>
    <row r="11" spans="1:4" ht="15.75">
      <c r="A11" s="61" t="s">
        <v>13</v>
      </c>
      <c r="B11" s="134" t="s">
        <v>71</v>
      </c>
      <c r="C11" s="134" t="s">
        <v>72</v>
      </c>
      <c r="D11" s="155" t="s">
        <v>73</v>
      </c>
    </row>
    <row r="12" spans="1:4" ht="15.75">
      <c r="A12" s="61" t="s">
        <v>14</v>
      </c>
      <c r="B12" s="134" t="s">
        <v>91</v>
      </c>
      <c r="C12" s="147" t="s">
        <v>74</v>
      </c>
      <c r="D12" s="155" t="s">
        <v>75</v>
      </c>
    </row>
    <row r="13" spans="1:4" ht="15.75">
      <c r="A13" s="61" t="s">
        <v>15</v>
      </c>
      <c r="B13" s="134" t="s">
        <v>92</v>
      </c>
      <c r="C13" s="134" t="s">
        <v>93</v>
      </c>
      <c r="D13" s="155" t="s">
        <v>65</v>
      </c>
    </row>
    <row r="14" spans="1:4" ht="15.75">
      <c r="A14" s="61" t="s">
        <v>16</v>
      </c>
      <c r="B14" s="134" t="s">
        <v>94</v>
      </c>
      <c r="C14" s="137" t="s">
        <v>95</v>
      </c>
      <c r="D14" s="158" t="s">
        <v>96</v>
      </c>
    </row>
    <row r="15" spans="1:4" ht="15.75">
      <c r="A15" s="61" t="s">
        <v>17</v>
      </c>
      <c r="B15" s="138" t="s">
        <v>76</v>
      </c>
      <c r="C15" s="138" t="s">
        <v>77</v>
      </c>
      <c r="D15" s="155" t="s">
        <v>78</v>
      </c>
    </row>
    <row r="16" spans="1:4" ht="15.75">
      <c r="A16" s="61" t="s">
        <v>18</v>
      </c>
      <c r="B16" s="140" t="s">
        <v>97</v>
      </c>
      <c r="C16" s="137" t="s">
        <v>98</v>
      </c>
      <c r="D16" s="155" t="s">
        <v>58</v>
      </c>
    </row>
    <row r="17" spans="1:4" ht="15.75">
      <c r="A17" s="61" t="s">
        <v>19</v>
      </c>
      <c r="B17" s="139"/>
      <c r="C17" s="137"/>
      <c r="D17" s="133"/>
    </row>
    <row r="18" spans="1:4" ht="17.25">
      <c r="A18" s="61" t="s">
        <v>20</v>
      </c>
      <c r="B18" s="126"/>
      <c r="C18" s="127"/>
      <c r="D18" s="131"/>
    </row>
    <row r="19" spans="1:4" ht="17.25">
      <c r="A19" s="61" t="s">
        <v>21</v>
      </c>
      <c r="B19" s="128"/>
      <c r="C19" s="129"/>
      <c r="D19" s="130"/>
    </row>
    <row r="20" spans="1:4" ht="15.75">
      <c r="A20" s="61" t="s">
        <v>22</v>
      </c>
      <c r="B20" s="62"/>
      <c r="C20" s="112"/>
      <c r="D20" s="118"/>
    </row>
    <row r="21" spans="1:4" ht="15.75">
      <c r="A21" s="61" t="s">
        <v>23</v>
      </c>
      <c r="B21" s="62"/>
      <c r="C21" s="112"/>
      <c r="D21" s="118"/>
    </row>
    <row r="22" spans="1:4" ht="15.75">
      <c r="A22" s="61" t="s">
        <v>24</v>
      </c>
      <c r="B22" s="62"/>
      <c r="C22" s="112"/>
      <c r="D22" s="118"/>
    </row>
    <row r="23" spans="1:4" ht="15.75">
      <c r="A23" s="61" t="s">
        <v>25</v>
      </c>
      <c r="B23" s="63"/>
      <c r="C23" s="113"/>
      <c r="D23" s="118"/>
    </row>
    <row r="24" spans="1:4" ht="15.75">
      <c r="A24" s="61" t="s">
        <v>33</v>
      </c>
      <c r="B24" s="62"/>
      <c r="C24" s="114"/>
      <c r="D24" s="118"/>
    </row>
    <row r="25" spans="1:4" ht="15.75">
      <c r="A25" s="61" t="s">
        <v>34</v>
      </c>
      <c r="B25" s="62"/>
      <c r="C25" s="114"/>
      <c r="D25" s="118"/>
    </row>
    <row r="26" spans="1:4" ht="15.75">
      <c r="A26" s="61" t="s">
        <v>35</v>
      </c>
      <c r="B26" s="62"/>
      <c r="C26" s="114"/>
      <c r="D26" s="118"/>
    </row>
    <row r="27" spans="1:4" ht="15.75">
      <c r="A27" s="61" t="s">
        <v>36</v>
      </c>
      <c r="B27" s="62"/>
      <c r="C27" s="112"/>
      <c r="D27" s="118"/>
    </row>
    <row r="28" spans="1:4" ht="15.75">
      <c r="A28" s="61" t="s">
        <v>37</v>
      </c>
      <c r="B28" s="79"/>
      <c r="C28" s="115"/>
      <c r="D28" s="118"/>
    </row>
    <row r="29" spans="1:4" ht="15.75">
      <c r="A29" s="61" t="s">
        <v>47</v>
      </c>
      <c r="B29" s="62"/>
      <c r="C29" s="114"/>
      <c r="D29" s="118"/>
    </row>
    <row r="30" spans="1:4" ht="15.75">
      <c r="A30" s="61" t="s">
        <v>48</v>
      </c>
      <c r="B30" s="62"/>
      <c r="C30" s="114"/>
      <c r="D30" s="118"/>
    </row>
    <row r="31" spans="1:4" ht="16.5" thickBot="1">
      <c r="A31" s="74" t="s">
        <v>50</v>
      </c>
      <c r="B31" s="82"/>
      <c r="C31" s="116"/>
      <c r="D31" s="119"/>
    </row>
  </sheetData>
  <sheetProtection/>
  <printOptions horizontalCentered="1"/>
  <pageMargins left="0.4330708661417323" right="0.31496062992125984" top="0.4724409448818898" bottom="0.4330708661417323" header="0.2755905511811024" footer="0.2362204724409449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A1:P23"/>
  <sheetViews>
    <sheetView zoomScale="75" zoomScaleNormal="75" zoomScaleSheetLayoutView="100" workbookViewId="0" topLeftCell="A1">
      <selection activeCell="G8" sqref="G8"/>
    </sheetView>
  </sheetViews>
  <sheetFormatPr defaultColWidth="9.00390625" defaultRowHeight="12.75"/>
  <cols>
    <col min="1" max="1" width="7.75390625" style="13" customWidth="1"/>
    <col min="2" max="2" width="32.00390625" style="10" customWidth="1"/>
    <col min="3" max="3" width="38.25390625" style="1" customWidth="1"/>
    <col min="4" max="4" width="13.375" style="1" customWidth="1"/>
    <col min="5" max="5" width="15.625" style="1" customWidth="1"/>
    <col min="6" max="6" width="10.125" style="9" customWidth="1"/>
    <col min="7" max="7" width="13.25390625" style="9" customWidth="1"/>
    <col min="8" max="8" width="13.75390625" style="9" customWidth="1"/>
    <col min="9" max="9" width="8.375" style="9" customWidth="1"/>
    <col min="10" max="10" width="11.875" style="9" customWidth="1"/>
    <col min="11" max="11" width="9.00390625" style="9" customWidth="1"/>
    <col min="12" max="12" width="9.375" style="9" bestFit="1" customWidth="1"/>
    <col min="13" max="13" width="22.00390625" style="9" customWidth="1"/>
    <col min="14" max="15" width="18.375" style="9" customWidth="1"/>
    <col min="16" max="16" width="11.375" style="17" customWidth="1"/>
    <col min="17" max="16384" width="9.125" style="10" customWidth="1"/>
  </cols>
  <sheetData>
    <row r="1" spans="1:16" ht="33" customHeight="1" thickBot="1">
      <c r="A1" s="163" t="s">
        <v>101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6" ht="27.75" customHeight="1" thickBot="1">
      <c r="A2" s="40" t="s">
        <v>6</v>
      </c>
      <c r="B2" s="161" t="s">
        <v>27</v>
      </c>
      <c r="C2" s="168" t="s">
        <v>29</v>
      </c>
      <c r="D2" s="171" t="s">
        <v>53</v>
      </c>
      <c r="E2" s="172"/>
      <c r="F2" s="164" t="s">
        <v>52</v>
      </c>
      <c r="G2" s="164"/>
      <c r="H2" s="165"/>
      <c r="I2" s="170" t="s">
        <v>11</v>
      </c>
      <c r="J2" s="170"/>
      <c r="K2" s="170"/>
      <c r="L2" s="105" t="s">
        <v>55</v>
      </c>
      <c r="M2" s="19" t="s">
        <v>8</v>
      </c>
      <c r="N2" s="20" t="s">
        <v>10</v>
      </c>
      <c r="O2" s="106" t="s">
        <v>54</v>
      </c>
      <c r="P2" s="166" t="s">
        <v>26</v>
      </c>
    </row>
    <row r="3" spans="1:16" ht="27.75" customHeight="1" thickBot="1">
      <c r="A3" s="41" t="s">
        <v>0</v>
      </c>
      <c r="B3" s="162"/>
      <c r="C3" s="169"/>
      <c r="D3" s="89" t="s">
        <v>49</v>
      </c>
      <c r="E3" s="90" t="s">
        <v>51</v>
      </c>
      <c r="F3" s="59" t="s">
        <v>1</v>
      </c>
      <c r="G3" s="60" t="s">
        <v>3</v>
      </c>
      <c r="H3" s="90" t="s">
        <v>4</v>
      </c>
      <c r="I3" s="6" t="s">
        <v>7</v>
      </c>
      <c r="J3" s="6" t="s">
        <v>5</v>
      </c>
      <c r="K3" s="6" t="s">
        <v>2</v>
      </c>
      <c r="L3" s="6" t="s">
        <v>56</v>
      </c>
      <c r="M3" s="21" t="s">
        <v>9</v>
      </c>
      <c r="N3" s="22" t="s">
        <v>9</v>
      </c>
      <c r="O3" s="22" t="s">
        <v>9</v>
      </c>
      <c r="P3" s="167"/>
    </row>
    <row r="4" spans="1:16" ht="27.75" customHeight="1">
      <c r="A4" s="120" t="s">
        <v>38</v>
      </c>
      <c r="B4" s="132" t="s">
        <v>79</v>
      </c>
      <c r="C4" s="132" t="s">
        <v>80</v>
      </c>
      <c r="D4" s="121"/>
      <c r="E4" s="122"/>
      <c r="F4" s="103"/>
      <c r="G4" s="12"/>
      <c r="H4" s="91"/>
      <c r="I4" s="31"/>
      <c r="J4" s="29"/>
      <c r="K4" s="29"/>
      <c r="L4" s="29"/>
      <c r="M4" s="23"/>
      <c r="N4" s="24"/>
      <c r="O4" s="107"/>
      <c r="P4" s="15" t="e">
        <f aca="true" t="shared" si="0" ref="P4:P23">RANK(M4,$M$4:$M$23,1)</f>
        <v>#N/A</v>
      </c>
    </row>
    <row r="5" spans="1:16" ht="27.75" customHeight="1">
      <c r="A5" s="42" t="s">
        <v>39</v>
      </c>
      <c r="B5" s="134" t="s">
        <v>61</v>
      </c>
      <c r="C5" s="134" t="s">
        <v>62</v>
      </c>
      <c r="D5" s="123"/>
      <c r="E5" s="125"/>
      <c r="F5" s="104"/>
      <c r="G5" s="12"/>
      <c r="H5" s="5"/>
      <c r="I5" s="31"/>
      <c r="J5" s="31"/>
      <c r="K5" s="31"/>
      <c r="L5" s="29"/>
      <c r="M5" s="23"/>
      <c r="N5" s="24"/>
      <c r="O5" s="107"/>
      <c r="P5" s="15" t="e">
        <f t="shared" si="0"/>
        <v>#N/A</v>
      </c>
    </row>
    <row r="6" spans="1:16" ht="27.75" customHeight="1">
      <c r="A6" s="42" t="s">
        <v>40</v>
      </c>
      <c r="B6" s="134" t="s">
        <v>60</v>
      </c>
      <c r="C6" s="146" t="s">
        <v>82</v>
      </c>
      <c r="D6" s="121"/>
      <c r="E6" s="122"/>
      <c r="F6" s="104"/>
      <c r="G6" s="12"/>
      <c r="H6" s="91"/>
      <c r="I6" s="31"/>
      <c r="J6" s="31"/>
      <c r="K6" s="31"/>
      <c r="L6" s="29"/>
      <c r="M6" s="23"/>
      <c r="N6" s="24"/>
      <c r="O6" s="107"/>
      <c r="P6" s="15" t="e">
        <f t="shared" si="0"/>
        <v>#N/A</v>
      </c>
    </row>
    <row r="7" spans="1:16" ht="27.75" customHeight="1">
      <c r="A7" s="42" t="s">
        <v>41</v>
      </c>
      <c r="B7" s="135" t="s">
        <v>66</v>
      </c>
      <c r="C7" s="136" t="s">
        <v>67</v>
      </c>
      <c r="D7" s="124"/>
      <c r="E7" s="122"/>
      <c r="F7" s="104"/>
      <c r="G7" s="12"/>
      <c r="H7" s="5"/>
      <c r="I7" s="31"/>
      <c r="J7" s="31"/>
      <c r="K7" s="31"/>
      <c r="L7" s="29"/>
      <c r="M7" s="23"/>
      <c r="N7" s="24"/>
      <c r="O7" s="107"/>
      <c r="P7" s="15" t="e">
        <f t="shared" si="0"/>
        <v>#N/A</v>
      </c>
    </row>
    <row r="8" spans="1:16" ht="27.75" customHeight="1">
      <c r="A8" s="85" t="s">
        <v>42</v>
      </c>
      <c r="B8" s="136" t="s">
        <v>83</v>
      </c>
      <c r="C8" s="136" t="s">
        <v>84</v>
      </c>
      <c r="D8" s="123"/>
      <c r="E8" s="125"/>
      <c r="F8" s="104"/>
      <c r="G8" s="12"/>
      <c r="H8" s="91"/>
      <c r="I8" s="31"/>
      <c r="J8" s="31"/>
      <c r="K8" s="31"/>
      <c r="L8" s="29"/>
      <c r="M8" s="23"/>
      <c r="N8" s="24"/>
      <c r="O8" s="107"/>
      <c r="P8" s="15" t="e">
        <f t="shared" si="0"/>
        <v>#N/A</v>
      </c>
    </row>
    <row r="9" spans="1:16" ht="27.75" customHeight="1">
      <c r="A9" s="85" t="s">
        <v>43</v>
      </c>
      <c r="B9" s="134" t="s">
        <v>86</v>
      </c>
      <c r="C9" s="134" t="s">
        <v>69</v>
      </c>
      <c r="D9" s="121"/>
      <c r="E9" s="125"/>
      <c r="F9" s="104"/>
      <c r="G9" s="12"/>
      <c r="H9" s="5"/>
      <c r="I9" s="31"/>
      <c r="J9" s="31"/>
      <c r="K9" s="31"/>
      <c r="L9" s="29"/>
      <c r="M9" s="23"/>
      <c r="N9" s="24"/>
      <c r="O9" s="107"/>
      <c r="P9" s="15" t="e">
        <f t="shared" si="0"/>
        <v>#N/A</v>
      </c>
    </row>
    <row r="10" spans="1:16" ht="27.75" customHeight="1">
      <c r="A10" s="85" t="s">
        <v>44</v>
      </c>
      <c r="B10" s="137" t="s">
        <v>64</v>
      </c>
      <c r="C10" s="137" t="s">
        <v>87</v>
      </c>
      <c r="D10" s="124"/>
      <c r="E10" s="122"/>
      <c r="F10" s="104"/>
      <c r="G10" s="12"/>
      <c r="H10" s="91"/>
      <c r="I10" s="31"/>
      <c r="J10" s="31"/>
      <c r="K10" s="31"/>
      <c r="L10" s="29"/>
      <c r="M10" s="23"/>
      <c r="N10" s="24"/>
      <c r="O10" s="107"/>
      <c r="P10" s="15" t="e">
        <f t="shared" si="0"/>
        <v>#N/A</v>
      </c>
    </row>
    <row r="11" spans="1:16" ht="27.75" customHeight="1">
      <c r="A11" s="85" t="s">
        <v>45</v>
      </c>
      <c r="B11" s="134" t="s">
        <v>59</v>
      </c>
      <c r="C11" s="134" t="s">
        <v>88</v>
      </c>
      <c r="D11" s="123"/>
      <c r="E11" s="122"/>
      <c r="F11" s="104"/>
      <c r="G11" s="12"/>
      <c r="H11" s="5"/>
      <c r="I11" s="31"/>
      <c r="J11" s="30"/>
      <c r="K11" s="30"/>
      <c r="L11" s="29"/>
      <c r="M11" s="23"/>
      <c r="N11" s="24"/>
      <c r="O11" s="107"/>
      <c r="P11" s="15" t="e">
        <f t="shared" si="0"/>
        <v>#N/A</v>
      </c>
    </row>
    <row r="12" spans="1:16" ht="27.75" customHeight="1">
      <c r="A12" s="42" t="s">
        <v>46</v>
      </c>
      <c r="B12" s="134" t="s">
        <v>70</v>
      </c>
      <c r="C12" s="137" t="s">
        <v>89</v>
      </c>
      <c r="D12" s="121"/>
      <c r="E12" s="122"/>
      <c r="F12" s="104"/>
      <c r="G12" s="12"/>
      <c r="H12" s="91"/>
      <c r="I12" s="31"/>
      <c r="J12" s="31"/>
      <c r="K12" s="31"/>
      <c r="L12" s="29"/>
      <c r="M12" s="23"/>
      <c r="N12" s="24"/>
      <c r="O12" s="107"/>
      <c r="P12" s="15" t="e">
        <f t="shared" si="0"/>
        <v>#N/A</v>
      </c>
    </row>
    <row r="13" spans="1:16" ht="27.75" customHeight="1">
      <c r="A13" s="42" t="s">
        <v>13</v>
      </c>
      <c r="B13" s="134" t="s">
        <v>71</v>
      </c>
      <c r="C13" s="134" t="s">
        <v>72</v>
      </c>
      <c r="D13" s="124"/>
      <c r="E13" s="122"/>
      <c r="F13" s="104"/>
      <c r="G13" s="12"/>
      <c r="H13" s="5"/>
      <c r="I13" s="30"/>
      <c r="J13" s="31"/>
      <c r="K13" s="31"/>
      <c r="L13" s="29"/>
      <c r="M13" s="23"/>
      <c r="N13" s="24"/>
      <c r="O13" s="107"/>
      <c r="P13" s="15" t="e">
        <f t="shared" si="0"/>
        <v>#N/A</v>
      </c>
    </row>
    <row r="14" spans="1:16" ht="27.75" customHeight="1">
      <c r="A14" s="42" t="s">
        <v>14</v>
      </c>
      <c r="B14" s="134" t="s">
        <v>91</v>
      </c>
      <c r="C14" s="147" t="s">
        <v>74</v>
      </c>
      <c r="D14" s="123"/>
      <c r="E14" s="125"/>
      <c r="F14" s="104"/>
      <c r="G14" s="12"/>
      <c r="H14" s="91"/>
      <c r="I14" s="31"/>
      <c r="J14" s="31"/>
      <c r="K14" s="30"/>
      <c r="L14" s="29"/>
      <c r="M14" s="23"/>
      <c r="N14" s="24"/>
      <c r="O14" s="107"/>
      <c r="P14" s="15" t="e">
        <f t="shared" si="0"/>
        <v>#N/A</v>
      </c>
    </row>
    <row r="15" spans="1:16" ht="27.75" customHeight="1">
      <c r="A15" s="42" t="s">
        <v>15</v>
      </c>
      <c r="B15" s="134" t="s">
        <v>92</v>
      </c>
      <c r="C15" s="134" t="s">
        <v>93</v>
      </c>
      <c r="D15" s="121"/>
      <c r="E15" s="122"/>
      <c r="F15" s="104"/>
      <c r="G15" s="12"/>
      <c r="H15" s="5"/>
      <c r="I15" s="31"/>
      <c r="J15" s="31"/>
      <c r="K15" s="31"/>
      <c r="L15" s="29"/>
      <c r="M15" s="23"/>
      <c r="N15" s="24"/>
      <c r="O15" s="107"/>
      <c r="P15" s="15" t="e">
        <f t="shared" si="0"/>
        <v>#N/A</v>
      </c>
    </row>
    <row r="16" spans="1:16" ht="27.75" customHeight="1">
      <c r="A16" s="42" t="s">
        <v>16</v>
      </c>
      <c r="B16" s="134" t="s">
        <v>94</v>
      </c>
      <c r="C16" s="137" t="s">
        <v>95</v>
      </c>
      <c r="D16" s="124"/>
      <c r="E16" s="122"/>
      <c r="F16" s="104"/>
      <c r="G16" s="12"/>
      <c r="H16" s="91"/>
      <c r="I16" s="32"/>
      <c r="J16" s="31"/>
      <c r="K16" s="32"/>
      <c r="L16" s="29"/>
      <c r="M16" s="23"/>
      <c r="N16" s="24"/>
      <c r="O16" s="107"/>
      <c r="P16" s="15" t="e">
        <f t="shared" si="0"/>
        <v>#N/A</v>
      </c>
    </row>
    <row r="17" spans="1:16" ht="27.75" customHeight="1">
      <c r="A17" s="42" t="s">
        <v>17</v>
      </c>
      <c r="B17" s="138" t="s">
        <v>76</v>
      </c>
      <c r="C17" s="138" t="s">
        <v>77</v>
      </c>
      <c r="D17" s="123"/>
      <c r="E17" s="122"/>
      <c r="F17" s="104"/>
      <c r="G17" s="12"/>
      <c r="H17" s="5"/>
      <c r="I17" s="33"/>
      <c r="J17" s="31"/>
      <c r="K17" s="30"/>
      <c r="L17" s="29"/>
      <c r="M17" s="23"/>
      <c r="N17" s="24"/>
      <c r="O17" s="107"/>
      <c r="P17" s="15" t="e">
        <f t="shared" si="0"/>
        <v>#N/A</v>
      </c>
    </row>
    <row r="18" spans="1:16" ht="27.75" customHeight="1">
      <c r="A18" s="42" t="s">
        <v>18</v>
      </c>
      <c r="B18" s="140" t="s">
        <v>97</v>
      </c>
      <c r="C18" s="137" t="s">
        <v>98</v>
      </c>
      <c r="D18" s="121"/>
      <c r="E18" s="77"/>
      <c r="F18" s="104"/>
      <c r="G18" s="12"/>
      <c r="H18" s="91"/>
      <c r="I18" s="3"/>
      <c r="J18" s="31"/>
      <c r="K18" s="30"/>
      <c r="L18" s="29"/>
      <c r="M18" s="23"/>
      <c r="N18" s="24"/>
      <c r="O18" s="107"/>
      <c r="P18" s="15" t="e">
        <f t="shared" si="0"/>
        <v>#N/A</v>
      </c>
    </row>
    <row r="19" spans="1:16" ht="27.75" customHeight="1">
      <c r="A19" s="42" t="s">
        <v>19</v>
      </c>
      <c r="B19" s="139" t="s">
        <v>97</v>
      </c>
      <c r="C19" s="137" t="s">
        <v>98</v>
      </c>
      <c r="D19" s="124"/>
      <c r="E19" s="77"/>
      <c r="F19" s="104"/>
      <c r="G19" s="12"/>
      <c r="H19" s="5"/>
      <c r="I19" s="30"/>
      <c r="J19" s="31"/>
      <c r="K19" s="3"/>
      <c r="L19" s="29"/>
      <c r="M19" s="23"/>
      <c r="N19" s="24"/>
      <c r="O19" s="107"/>
      <c r="P19" s="15" t="e">
        <f t="shared" si="0"/>
        <v>#N/A</v>
      </c>
    </row>
    <row r="20" spans="1:16" ht="27.75" customHeight="1">
      <c r="A20" s="42" t="s">
        <v>20</v>
      </c>
      <c r="B20" s="126"/>
      <c r="C20" s="127"/>
      <c r="D20" s="123"/>
      <c r="E20" s="80"/>
      <c r="F20" s="104"/>
      <c r="G20" s="12"/>
      <c r="H20" s="91"/>
      <c r="I20" s="3"/>
      <c r="J20" s="3"/>
      <c r="K20" s="3"/>
      <c r="L20" s="29"/>
      <c r="M20" s="23"/>
      <c r="N20" s="24"/>
      <c r="O20" s="107"/>
      <c r="P20" s="15" t="e">
        <f t="shared" si="0"/>
        <v>#N/A</v>
      </c>
    </row>
    <row r="21" spans="1:16" ht="27.75" customHeight="1">
      <c r="A21" s="42" t="s">
        <v>21</v>
      </c>
      <c r="B21" s="128"/>
      <c r="C21" s="129"/>
      <c r="D21" s="121"/>
      <c r="E21" s="80"/>
      <c r="F21" s="104"/>
      <c r="G21" s="12"/>
      <c r="H21" s="5"/>
      <c r="I21" s="3"/>
      <c r="J21" s="30"/>
      <c r="K21" s="3"/>
      <c r="L21" s="29"/>
      <c r="M21" s="23"/>
      <c r="N21" s="24"/>
      <c r="O21" s="107"/>
      <c r="P21" s="15" t="e">
        <f t="shared" si="0"/>
        <v>#N/A</v>
      </c>
    </row>
    <row r="22" spans="1:16" ht="27.75" customHeight="1">
      <c r="A22" s="84" t="s">
        <v>22</v>
      </c>
      <c r="B22" s="100"/>
      <c r="C22" s="98"/>
      <c r="D22" s="67"/>
      <c r="E22" s="80"/>
      <c r="F22" s="104"/>
      <c r="G22" s="12"/>
      <c r="H22" s="91"/>
      <c r="I22" s="3"/>
      <c r="J22" s="3"/>
      <c r="K22" s="3"/>
      <c r="L22" s="29"/>
      <c r="M22" s="23"/>
      <c r="N22" s="24"/>
      <c r="O22" s="107"/>
      <c r="P22" s="15" t="e">
        <f t="shared" si="0"/>
        <v>#N/A</v>
      </c>
    </row>
    <row r="23" spans="1:16" ht="27.75" customHeight="1">
      <c r="A23" s="42" t="s">
        <v>23</v>
      </c>
      <c r="B23" s="62"/>
      <c r="C23" s="64"/>
      <c r="D23" s="68"/>
      <c r="E23" s="80"/>
      <c r="F23" s="104"/>
      <c r="G23" s="12"/>
      <c r="H23" s="5"/>
      <c r="I23" s="3"/>
      <c r="J23" s="30"/>
      <c r="K23" s="3"/>
      <c r="L23" s="29"/>
      <c r="M23" s="23"/>
      <c r="N23" s="24"/>
      <c r="O23" s="107"/>
      <c r="P23" s="15" t="e">
        <f t="shared" si="0"/>
        <v>#N/A</v>
      </c>
    </row>
  </sheetData>
  <sheetProtection/>
  <mergeCells count="7">
    <mergeCell ref="B2:B3"/>
    <mergeCell ref="A1:P1"/>
    <mergeCell ref="F2:H2"/>
    <mergeCell ref="P2:P3"/>
    <mergeCell ref="C2:C3"/>
    <mergeCell ref="I2:K2"/>
    <mergeCell ref="D2:E2"/>
  </mergeCells>
  <conditionalFormatting sqref="P4:P23">
    <cfRule type="expression" priority="1" dxfId="12" stopIfTrue="1">
      <formula>(H4=0)</formula>
    </cfRule>
  </conditionalFormatting>
  <conditionalFormatting sqref="M4:M23">
    <cfRule type="cellIs" priority="2" dxfId="13" operator="equal" stopIfTrue="1">
      <formula>0.9</formula>
    </cfRule>
  </conditionalFormatting>
  <conditionalFormatting sqref="N4:O23">
    <cfRule type="cellIs" priority="3" dxfId="13" operator="lessThan" stopIfTrue="1">
      <formula>0</formula>
    </cfRule>
  </conditionalFormatting>
  <printOptions horizontalCentered="1"/>
  <pageMargins left="0.1968503937007874" right="0.1968503937007874" top="0.3937007874015748" bottom="0.35433070866141736" header="0.2362204724409449" footer="0.15748031496062992"/>
  <pageSetup fitToHeight="0" fitToWidth="1" horizontalDpi="300" verticalDpi="300" orientation="landscape" paperSize="9" scale="58" r:id="rId1"/>
  <headerFooter alignWithMargins="0">
    <oddHeader>&amp;LMemoriál Františka Frajta  XXIII.ročník&amp;RHasičský záchranný sbor Zlínského kraje</oddHeader>
    <oddFooter>&amp;LDatum konání: 7. června 2018&amp;C &amp;RMísto konání: Provodov - Řetechov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Q28"/>
  <sheetViews>
    <sheetView zoomScaleSheetLayoutView="100" zoomScalePageLayoutView="0" workbookViewId="0" topLeftCell="D1">
      <selection activeCell="G14" sqref="G14"/>
    </sheetView>
  </sheetViews>
  <sheetFormatPr defaultColWidth="9.00390625" defaultRowHeight="12.75"/>
  <cols>
    <col min="1" max="1" width="7.75390625" style="13" customWidth="1"/>
    <col min="2" max="2" width="32.00390625" style="10" customWidth="1"/>
    <col min="3" max="3" width="38.00390625" style="1" customWidth="1"/>
    <col min="4" max="4" width="11.125" style="1" customWidth="1"/>
    <col min="5" max="5" width="12.625" style="1" customWidth="1"/>
    <col min="6" max="6" width="10.625" style="9" customWidth="1"/>
    <col min="7" max="7" width="11.875" style="9" customWidth="1"/>
    <col min="8" max="8" width="10.75390625" style="9" customWidth="1"/>
    <col min="9" max="12" width="8.75390625" style="9" customWidth="1"/>
    <col min="13" max="13" width="13.875" style="18" bestFit="1" customWidth="1"/>
    <col min="14" max="14" width="21.75390625" style="9" customWidth="1"/>
    <col min="15" max="15" width="13.625" style="9" customWidth="1"/>
    <col min="16" max="16" width="10.375" style="17" customWidth="1"/>
    <col min="17" max="16384" width="9.125" style="10" customWidth="1"/>
  </cols>
  <sheetData>
    <row r="1" spans="1:16" ht="33" customHeight="1" thickBot="1">
      <c r="A1" s="163" t="s">
        <v>101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6" ht="15.75">
      <c r="A2" s="40" t="s">
        <v>6</v>
      </c>
      <c r="B2" s="161" t="s">
        <v>27</v>
      </c>
      <c r="C2" s="168" t="s">
        <v>29</v>
      </c>
      <c r="D2" s="175" t="s">
        <v>53</v>
      </c>
      <c r="E2" s="185"/>
      <c r="F2" s="173" t="s">
        <v>52</v>
      </c>
      <c r="G2" s="174"/>
      <c r="H2" s="188"/>
      <c r="I2" s="187" t="s">
        <v>11</v>
      </c>
      <c r="J2" s="170"/>
      <c r="K2" s="170"/>
      <c r="L2" s="105" t="s">
        <v>55</v>
      </c>
      <c r="M2" s="19" t="s">
        <v>8</v>
      </c>
      <c r="N2" s="20" t="s">
        <v>10</v>
      </c>
      <c r="O2" s="106" t="s">
        <v>54</v>
      </c>
      <c r="P2" s="166" t="s">
        <v>26</v>
      </c>
    </row>
    <row r="3" spans="1:16" ht="16.5" thickBot="1">
      <c r="A3" s="41" t="s">
        <v>0</v>
      </c>
      <c r="B3" s="162"/>
      <c r="C3" s="169"/>
      <c r="D3" s="184" t="s">
        <v>57</v>
      </c>
      <c r="E3" s="186" t="s">
        <v>10</v>
      </c>
      <c r="F3" s="50" t="s">
        <v>1</v>
      </c>
      <c r="G3" s="6" t="s">
        <v>3</v>
      </c>
      <c r="H3" s="189" t="s">
        <v>4</v>
      </c>
      <c r="I3" s="50" t="s">
        <v>7</v>
      </c>
      <c r="J3" s="6" t="s">
        <v>5</v>
      </c>
      <c r="K3" s="6" t="s">
        <v>2</v>
      </c>
      <c r="L3" s="6" t="s">
        <v>56</v>
      </c>
      <c r="M3" s="21" t="s">
        <v>9</v>
      </c>
      <c r="N3" s="22" t="s">
        <v>9</v>
      </c>
      <c r="O3" s="22" t="s">
        <v>9</v>
      </c>
      <c r="P3" s="167"/>
    </row>
    <row r="4" spans="1:17" ht="18" customHeight="1">
      <c r="A4" s="120" t="s">
        <v>38</v>
      </c>
      <c r="B4" s="132" t="s">
        <v>79</v>
      </c>
      <c r="C4" s="132" t="s">
        <v>80</v>
      </c>
      <c r="D4" s="46">
        <v>0.3888888888888889</v>
      </c>
      <c r="E4" s="46">
        <v>0.4152777777777778</v>
      </c>
      <c r="F4" s="46">
        <v>0</v>
      </c>
      <c r="G4" s="8">
        <v>0.02638888888888889</v>
      </c>
      <c r="H4" s="8">
        <v>0.04778935185185185</v>
      </c>
      <c r="I4" s="31"/>
      <c r="J4" s="29"/>
      <c r="K4" s="29"/>
      <c r="L4" s="29">
        <f>I4+J4+K4</f>
        <v>0</v>
      </c>
      <c r="M4" s="23">
        <f aca="true" t="shared" si="0" ref="M4:M28">IF(H4&gt;0,H4-F4-I4-J4-K4,0.9)</f>
        <v>0.04778935185185185</v>
      </c>
      <c r="N4" s="24">
        <f>G4-I4-J4-K4</f>
        <v>0.02638888888888889</v>
      </c>
      <c r="O4" s="107">
        <f>M4-N4</f>
        <v>0.021400462962962958</v>
      </c>
      <c r="P4" s="15">
        <f>RANK(M4,$M$4:$M$28,1)</f>
        <v>5</v>
      </c>
      <c r="Q4" s="192">
        <f>E4-D4</f>
        <v>0.026388888888888906</v>
      </c>
    </row>
    <row r="5" spans="1:17" ht="18" customHeight="1">
      <c r="A5" s="42" t="s">
        <v>39</v>
      </c>
      <c r="B5" s="134" t="s">
        <v>61</v>
      </c>
      <c r="C5" s="134" t="s">
        <v>62</v>
      </c>
      <c r="D5" s="46">
        <v>0.3923611111111111</v>
      </c>
      <c r="E5" s="46">
        <v>0.4291666666666667</v>
      </c>
      <c r="F5" s="46">
        <v>0.003472222222222222</v>
      </c>
      <c r="G5" s="8">
        <v>0.03680555555555556</v>
      </c>
      <c r="H5" s="8">
        <v>0.06315972222222223</v>
      </c>
      <c r="I5" s="31"/>
      <c r="J5" s="31"/>
      <c r="K5" s="31"/>
      <c r="L5" s="29">
        <f aca="true" t="shared" si="1" ref="L5:L28">I5+J5+K5</f>
        <v>0</v>
      </c>
      <c r="M5" s="25">
        <f t="shared" si="0"/>
        <v>0.059687500000000004</v>
      </c>
      <c r="N5" s="24">
        <f aca="true" t="shared" si="2" ref="N5:N16">G5-I5-J5-K5</f>
        <v>0.03680555555555556</v>
      </c>
      <c r="O5" s="107">
        <f aca="true" t="shared" si="3" ref="O5:O28">M5-N5</f>
        <v>0.022881944444444448</v>
      </c>
      <c r="P5" s="16">
        <f>RANK(M5,$M$4:$M$28,1)</f>
        <v>11</v>
      </c>
      <c r="Q5" s="192">
        <f aca="true" t="shared" si="4" ref="Q5:Q16">E5-D5</f>
        <v>0.03680555555555559</v>
      </c>
    </row>
    <row r="6" spans="1:17" ht="18" customHeight="1">
      <c r="A6" s="42" t="s">
        <v>41</v>
      </c>
      <c r="B6" s="135" t="s">
        <v>66</v>
      </c>
      <c r="C6" s="136" t="s">
        <v>67</v>
      </c>
      <c r="D6" s="46">
        <v>0.3958333333333333</v>
      </c>
      <c r="E6" s="46">
        <v>0.42430555555555555</v>
      </c>
      <c r="F6" s="46">
        <v>0.006944444444444444</v>
      </c>
      <c r="G6" s="8">
        <v>0.02847222222222222</v>
      </c>
      <c r="H6" s="8">
        <v>0.05893518518518518</v>
      </c>
      <c r="I6" s="31">
        <v>0.001388888888888889</v>
      </c>
      <c r="J6" s="31"/>
      <c r="K6" s="31"/>
      <c r="L6" s="29">
        <f t="shared" si="1"/>
        <v>0.001388888888888889</v>
      </c>
      <c r="M6" s="25">
        <f t="shared" si="0"/>
        <v>0.05060185185185185</v>
      </c>
      <c r="N6" s="24">
        <f t="shared" si="2"/>
        <v>0.027083333333333334</v>
      </c>
      <c r="O6" s="107">
        <f t="shared" si="3"/>
        <v>0.023518518518518515</v>
      </c>
      <c r="P6" s="16">
        <f>RANK(M6,$M$4:$M$28,1)</f>
        <v>8</v>
      </c>
      <c r="Q6" s="192">
        <f t="shared" si="4"/>
        <v>0.028472222222222232</v>
      </c>
    </row>
    <row r="7" spans="1:17" ht="18" customHeight="1">
      <c r="A7" s="42" t="s">
        <v>42</v>
      </c>
      <c r="B7" s="136" t="s">
        <v>83</v>
      </c>
      <c r="C7" s="136" t="s">
        <v>84</v>
      </c>
      <c r="D7" s="46">
        <v>0.3993055555555556</v>
      </c>
      <c r="E7" s="46">
        <v>0.4305555555555556</v>
      </c>
      <c r="F7" s="46">
        <v>0.010416666666666666</v>
      </c>
      <c r="G7" s="8">
        <v>0.03125</v>
      </c>
      <c r="H7" s="8">
        <v>0.0686574074074074</v>
      </c>
      <c r="I7" s="31"/>
      <c r="J7" s="31"/>
      <c r="K7" s="31"/>
      <c r="L7" s="29">
        <f t="shared" si="1"/>
        <v>0</v>
      </c>
      <c r="M7" s="25">
        <f t="shared" si="0"/>
        <v>0.05824074074074074</v>
      </c>
      <c r="N7" s="24">
        <f t="shared" si="2"/>
        <v>0.03125</v>
      </c>
      <c r="O7" s="107">
        <f t="shared" si="3"/>
        <v>0.02699074074074074</v>
      </c>
      <c r="P7" s="16">
        <f>RANK(M7,$M$4:$M$28,1)</f>
        <v>10</v>
      </c>
      <c r="Q7" s="192">
        <f t="shared" si="4"/>
        <v>0.03125</v>
      </c>
    </row>
    <row r="8" spans="1:17" ht="18" customHeight="1">
      <c r="A8" s="42" t="s">
        <v>43</v>
      </c>
      <c r="B8" s="134" t="s">
        <v>86</v>
      </c>
      <c r="C8" s="134" t="s">
        <v>69</v>
      </c>
      <c r="D8" s="46">
        <v>0.402777777777778</v>
      </c>
      <c r="E8" s="46">
        <v>0.4291666666666667</v>
      </c>
      <c r="F8" s="46">
        <v>0.0138888888888889</v>
      </c>
      <c r="G8" s="8">
        <v>0.02638888888888889</v>
      </c>
      <c r="H8" s="8">
        <v>0.05975694444444444</v>
      </c>
      <c r="I8" s="31"/>
      <c r="J8" s="31">
        <v>0.0012731481481481483</v>
      </c>
      <c r="K8" s="31">
        <v>0.0014351851851851854</v>
      </c>
      <c r="L8" s="29">
        <f t="shared" si="1"/>
        <v>0.0027083333333333334</v>
      </c>
      <c r="M8" s="25">
        <f t="shared" si="0"/>
        <v>0.043159722222222204</v>
      </c>
      <c r="N8" s="24">
        <f t="shared" si="2"/>
        <v>0.023680555555555555</v>
      </c>
      <c r="O8" s="107">
        <f t="shared" si="3"/>
        <v>0.019479166666666648</v>
      </c>
      <c r="P8" s="16">
        <f>RANK(M8,$M$4:$M$28,1)</f>
        <v>3</v>
      </c>
      <c r="Q8" s="192">
        <f t="shared" si="4"/>
        <v>0.026388888888888684</v>
      </c>
    </row>
    <row r="9" spans="1:17" ht="18" customHeight="1">
      <c r="A9" s="42" t="s">
        <v>44</v>
      </c>
      <c r="B9" s="137" t="s">
        <v>64</v>
      </c>
      <c r="C9" s="137" t="s">
        <v>87</v>
      </c>
      <c r="D9" s="46">
        <v>0.40625</v>
      </c>
      <c r="E9" s="46">
        <v>0.44166666666666665</v>
      </c>
      <c r="F9" s="46">
        <v>0.0173611111111111</v>
      </c>
      <c r="G9" s="8">
        <v>0.035416666666666666</v>
      </c>
      <c r="H9" s="8">
        <v>0.08585648148148149</v>
      </c>
      <c r="I9" s="31"/>
      <c r="J9" s="31"/>
      <c r="K9" s="31"/>
      <c r="L9" s="29">
        <f t="shared" si="1"/>
        <v>0</v>
      </c>
      <c r="M9" s="25">
        <f t="shared" si="0"/>
        <v>0.06849537037037039</v>
      </c>
      <c r="N9" s="24">
        <f t="shared" si="2"/>
        <v>0.035416666666666666</v>
      </c>
      <c r="O9" s="107">
        <f t="shared" si="3"/>
        <v>0.03307870370370372</v>
      </c>
      <c r="P9" s="16">
        <f>RANK(M9,$M$4:$M$28,1)</f>
        <v>13</v>
      </c>
      <c r="Q9" s="192">
        <f t="shared" si="4"/>
        <v>0.03541666666666665</v>
      </c>
    </row>
    <row r="10" spans="1:17" ht="18" customHeight="1">
      <c r="A10" s="42" t="s">
        <v>46</v>
      </c>
      <c r="B10" s="134" t="s">
        <v>59</v>
      </c>
      <c r="C10" s="134" t="s">
        <v>88</v>
      </c>
      <c r="D10" s="46">
        <v>0.409722222222222</v>
      </c>
      <c r="E10" s="46">
        <v>0.43402777777777773</v>
      </c>
      <c r="F10" s="46">
        <v>0.0208333333333333</v>
      </c>
      <c r="G10" s="8">
        <v>0.024305555555555556</v>
      </c>
      <c r="H10" s="8">
        <v>0.06368055555555556</v>
      </c>
      <c r="I10" s="31">
        <v>0.0006944444444444445</v>
      </c>
      <c r="J10" s="30"/>
      <c r="K10" s="30"/>
      <c r="L10" s="29">
        <f t="shared" si="1"/>
        <v>0.0006944444444444445</v>
      </c>
      <c r="M10" s="25">
        <f t="shared" si="0"/>
        <v>0.04215277777777782</v>
      </c>
      <c r="N10" s="24">
        <f t="shared" si="2"/>
        <v>0.02361111111111111</v>
      </c>
      <c r="O10" s="107">
        <f t="shared" si="3"/>
        <v>0.018541666666666706</v>
      </c>
      <c r="P10" s="16">
        <f>RANK(M10,$M$4:$M$28,1)</f>
        <v>2</v>
      </c>
      <c r="Q10" s="192">
        <f t="shared" si="4"/>
        <v>0.024305555555555747</v>
      </c>
    </row>
    <row r="11" spans="1:17" ht="18" customHeight="1">
      <c r="A11" s="42" t="s">
        <v>14</v>
      </c>
      <c r="B11" s="134" t="s">
        <v>71</v>
      </c>
      <c r="C11" s="134" t="s">
        <v>72</v>
      </c>
      <c r="D11" s="46">
        <v>0.4131944444444444</v>
      </c>
      <c r="E11" s="46">
        <v>0.44236111111111115</v>
      </c>
      <c r="F11" s="46">
        <v>0.0243055555555555</v>
      </c>
      <c r="G11" s="8">
        <v>0.029166666666666664</v>
      </c>
      <c r="H11" s="8">
        <v>0.0753125</v>
      </c>
      <c r="I11" s="30"/>
      <c r="J11" s="31"/>
      <c r="K11" s="31"/>
      <c r="L11" s="29">
        <f t="shared" si="1"/>
        <v>0</v>
      </c>
      <c r="M11" s="25">
        <f t="shared" si="0"/>
        <v>0.05100694444444451</v>
      </c>
      <c r="N11" s="24">
        <f t="shared" si="2"/>
        <v>0.029166666666666664</v>
      </c>
      <c r="O11" s="107">
        <f t="shared" si="3"/>
        <v>0.021840277777777844</v>
      </c>
      <c r="P11" s="16">
        <f>RANK(M11,$M$4:$M$28,1)</f>
        <v>9</v>
      </c>
      <c r="Q11" s="192">
        <f t="shared" si="4"/>
        <v>0.02916666666666673</v>
      </c>
    </row>
    <row r="12" spans="1:17" ht="18" customHeight="1">
      <c r="A12" s="42" t="s">
        <v>15</v>
      </c>
      <c r="B12" s="134" t="s">
        <v>91</v>
      </c>
      <c r="C12" s="147" t="s">
        <v>74</v>
      </c>
      <c r="D12" s="46">
        <v>0.4166666666666667</v>
      </c>
      <c r="E12" s="46">
        <v>0.4465277777777778</v>
      </c>
      <c r="F12" s="46">
        <v>0.0277777777777778</v>
      </c>
      <c r="G12" s="8">
        <v>0.029861111111111113</v>
      </c>
      <c r="H12" s="8">
        <v>0.07861111111111112</v>
      </c>
      <c r="I12" s="31"/>
      <c r="J12" s="31">
        <v>0.00034722222222222224</v>
      </c>
      <c r="K12" s="30"/>
      <c r="L12" s="29">
        <f t="shared" si="1"/>
        <v>0.00034722222222222224</v>
      </c>
      <c r="M12" s="25">
        <f t="shared" si="0"/>
        <v>0.05048611111111109</v>
      </c>
      <c r="N12" s="24">
        <f t="shared" si="2"/>
        <v>0.02951388888888889</v>
      </c>
      <c r="O12" s="107">
        <f t="shared" si="3"/>
        <v>0.0209722222222222</v>
      </c>
      <c r="P12" s="16">
        <f>RANK(M12,$M$4:$M$28,1)</f>
        <v>7</v>
      </c>
      <c r="Q12" s="192">
        <f t="shared" si="4"/>
        <v>0.029861111111111116</v>
      </c>
    </row>
    <row r="13" spans="1:17" ht="18" customHeight="1">
      <c r="A13" s="42" t="s">
        <v>16</v>
      </c>
      <c r="B13" s="134" t="s">
        <v>92</v>
      </c>
      <c r="C13" s="134" t="s">
        <v>93</v>
      </c>
      <c r="D13" s="46">
        <v>0.420138888888889</v>
      </c>
      <c r="E13" s="46">
        <v>0.44305555555555554</v>
      </c>
      <c r="F13" s="46">
        <v>0.03125</v>
      </c>
      <c r="G13" s="8">
        <v>0.02291666666666667</v>
      </c>
      <c r="H13" s="8">
        <v>0.07195601851851852</v>
      </c>
      <c r="I13" s="31"/>
      <c r="J13" s="31"/>
      <c r="K13" s="31"/>
      <c r="L13" s="29">
        <f t="shared" si="1"/>
        <v>0</v>
      </c>
      <c r="M13" s="25">
        <f t="shared" si="0"/>
        <v>0.040706018518518516</v>
      </c>
      <c r="N13" s="24">
        <f t="shared" si="2"/>
        <v>0.02291666666666667</v>
      </c>
      <c r="O13" s="107">
        <f t="shared" si="3"/>
        <v>0.017789351851851848</v>
      </c>
      <c r="P13" s="16">
        <f>RANK(M13,$M$4:$M$28,1)</f>
        <v>1</v>
      </c>
      <c r="Q13" s="192">
        <f t="shared" si="4"/>
        <v>0.02291666666666653</v>
      </c>
    </row>
    <row r="14" spans="1:17" s="36" customFormat="1" ht="18" customHeight="1">
      <c r="A14" s="42" t="s">
        <v>17</v>
      </c>
      <c r="B14" s="134" t="s">
        <v>94</v>
      </c>
      <c r="C14" s="137" t="s">
        <v>95</v>
      </c>
      <c r="D14" s="46">
        <v>0.423611111111111</v>
      </c>
      <c r="E14" s="46">
        <v>0.44930555555555557</v>
      </c>
      <c r="F14" s="46">
        <v>0.0347222222222222</v>
      </c>
      <c r="G14" s="8">
        <v>0.025694444444444447</v>
      </c>
      <c r="H14" s="8">
        <v>0.07883101851851852</v>
      </c>
      <c r="I14" s="32"/>
      <c r="J14" s="31"/>
      <c r="K14" s="32"/>
      <c r="L14" s="29">
        <f t="shared" si="1"/>
        <v>0</v>
      </c>
      <c r="M14" s="25">
        <f t="shared" si="0"/>
        <v>0.04410879629629632</v>
      </c>
      <c r="N14" s="24">
        <f t="shared" si="2"/>
        <v>0.025694444444444447</v>
      </c>
      <c r="O14" s="107">
        <f t="shared" si="3"/>
        <v>0.018414351851851873</v>
      </c>
      <c r="P14" s="34">
        <f>RANK(M14,$M$4:$M$28,1)</f>
        <v>4</v>
      </c>
      <c r="Q14" s="192">
        <f t="shared" si="4"/>
        <v>0.025694444444444575</v>
      </c>
    </row>
    <row r="15" spans="1:17" s="35" customFormat="1" ht="18" customHeight="1">
      <c r="A15" s="42" t="s">
        <v>18</v>
      </c>
      <c r="B15" s="138" t="s">
        <v>76</v>
      </c>
      <c r="C15" s="138" t="s">
        <v>77</v>
      </c>
      <c r="D15" s="46">
        <v>0.427083333333333</v>
      </c>
      <c r="E15" s="46">
        <v>0.45555555555555555</v>
      </c>
      <c r="F15" s="46">
        <v>0.0381944444444444</v>
      </c>
      <c r="G15" s="8">
        <v>0.02847222222222222</v>
      </c>
      <c r="H15" s="8">
        <v>0.08752314814814816</v>
      </c>
      <c r="I15" s="33"/>
      <c r="J15" s="31"/>
      <c r="K15" s="30"/>
      <c r="L15" s="29">
        <f t="shared" si="1"/>
        <v>0</v>
      </c>
      <c r="M15" s="25">
        <f t="shared" si="0"/>
        <v>0.049328703703703757</v>
      </c>
      <c r="N15" s="24">
        <f t="shared" si="2"/>
        <v>0.02847222222222222</v>
      </c>
      <c r="O15" s="107">
        <f t="shared" si="3"/>
        <v>0.020856481481481535</v>
      </c>
      <c r="P15" s="34">
        <f>RANK(M15,$M$4:$M$28,1)</f>
        <v>6</v>
      </c>
      <c r="Q15" s="192">
        <f t="shared" si="4"/>
        <v>0.028472222222222565</v>
      </c>
    </row>
    <row r="16" spans="1:17" ht="18" customHeight="1">
      <c r="A16" s="42" t="s">
        <v>19</v>
      </c>
      <c r="B16" s="140" t="s">
        <v>97</v>
      </c>
      <c r="C16" s="137" t="s">
        <v>98</v>
      </c>
      <c r="D16" s="46">
        <v>0.430555555555555</v>
      </c>
      <c r="E16" s="46">
        <v>0.46597222222222223</v>
      </c>
      <c r="F16" s="46">
        <v>0.0416666666666666</v>
      </c>
      <c r="G16" s="8">
        <v>0.035416666666666666</v>
      </c>
      <c r="H16" s="8">
        <v>0.1025</v>
      </c>
      <c r="I16" s="3"/>
      <c r="J16" s="31"/>
      <c r="K16" s="30"/>
      <c r="L16" s="29">
        <f t="shared" si="1"/>
        <v>0</v>
      </c>
      <c r="M16" s="25">
        <f t="shared" si="0"/>
        <v>0.06083333333333339</v>
      </c>
      <c r="N16" s="24">
        <f t="shared" si="2"/>
        <v>0.035416666666666666</v>
      </c>
      <c r="O16" s="107">
        <f t="shared" si="3"/>
        <v>0.025416666666666726</v>
      </c>
      <c r="P16" s="16">
        <f>RANK(M16,$M$4:$M$28,1)</f>
        <v>12</v>
      </c>
      <c r="Q16" s="192">
        <f t="shared" si="4"/>
        <v>0.03541666666666721</v>
      </c>
    </row>
    <row r="17" spans="1:16" ht="18" customHeight="1">
      <c r="A17" s="10"/>
      <c r="B17" s="141"/>
      <c r="C17" s="141"/>
      <c r="D17" s="110"/>
      <c r="E17" s="46"/>
      <c r="F17" s="110"/>
      <c r="G17" s="8"/>
      <c r="H17" s="8"/>
      <c r="I17" s="30"/>
      <c r="J17" s="31"/>
      <c r="K17" s="3"/>
      <c r="L17" s="29">
        <f t="shared" si="1"/>
        <v>0</v>
      </c>
      <c r="M17" s="25">
        <f t="shared" si="0"/>
        <v>0.9</v>
      </c>
      <c r="N17" s="26">
        <f aca="true" t="shared" si="5" ref="N4:N28">G17-F17-I17-J17-K17</f>
        <v>0</v>
      </c>
      <c r="O17" s="107">
        <f t="shared" si="3"/>
        <v>0.9</v>
      </c>
      <c r="P17" s="16">
        <f>RANK(M17,$M$4:$M$28,1)</f>
        <v>14</v>
      </c>
    </row>
    <row r="18" spans="1:16" ht="18" customHeight="1">
      <c r="A18" s="42" t="s">
        <v>20</v>
      </c>
      <c r="B18" s="126"/>
      <c r="C18" s="127"/>
      <c r="D18" s="46"/>
      <c r="E18" s="46"/>
      <c r="F18" s="110"/>
      <c r="G18" s="8"/>
      <c r="H18" s="8"/>
      <c r="I18" s="3"/>
      <c r="J18" s="3"/>
      <c r="K18" s="3"/>
      <c r="L18" s="29">
        <f t="shared" si="1"/>
        <v>0</v>
      </c>
      <c r="M18" s="25">
        <f t="shared" si="0"/>
        <v>0.9</v>
      </c>
      <c r="N18" s="48">
        <f t="shared" si="5"/>
        <v>0</v>
      </c>
      <c r="O18" s="107">
        <f t="shared" si="3"/>
        <v>0.9</v>
      </c>
      <c r="P18" s="16">
        <f>RANK(M18,$M$4:$M$28,1)</f>
        <v>14</v>
      </c>
    </row>
    <row r="19" spans="1:16" ht="18" customHeight="1">
      <c r="A19" s="42" t="s">
        <v>21</v>
      </c>
      <c r="B19" s="128"/>
      <c r="C19" s="129"/>
      <c r="D19" s="46"/>
      <c r="E19" s="46"/>
      <c r="F19" s="46"/>
      <c r="G19" s="8"/>
      <c r="H19" s="8"/>
      <c r="I19" s="3"/>
      <c r="J19" s="30"/>
      <c r="K19" s="3"/>
      <c r="L19" s="29">
        <f t="shared" si="1"/>
        <v>0</v>
      </c>
      <c r="M19" s="25">
        <f t="shared" si="0"/>
        <v>0.9</v>
      </c>
      <c r="N19" s="48">
        <f t="shared" si="5"/>
        <v>0</v>
      </c>
      <c r="O19" s="107">
        <f t="shared" si="3"/>
        <v>0.9</v>
      </c>
      <c r="P19" s="16">
        <f>RANK(M19,$M$4:$M$28,1)</f>
        <v>14</v>
      </c>
    </row>
    <row r="20" spans="1:16" ht="18" customHeight="1">
      <c r="A20" s="42" t="s">
        <v>22</v>
      </c>
      <c r="B20" s="62"/>
      <c r="C20" s="64"/>
      <c r="D20" s="67"/>
      <c r="E20" s="67"/>
      <c r="F20" s="46"/>
      <c r="G20" s="8"/>
      <c r="H20" s="8"/>
      <c r="I20" s="3"/>
      <c r="J20" s="3"/>
      <c r="K20" s="3"/>
      <c r="L20" s="29">
        <f t="shared" si="1"/>
        <v>0</v>
      </c>
      <c r="M20" s="25">
        <f t="shared" si="0"/>
        <v>0.9</v>
      </c>
      <c r="N20" s="48">
        <f t="shared" si="5"/>
        <v>0</v>
      </c>
      <c r="O20" s="107">
        <f t="shared" si="3"/>
        <v>0.9</v>
      </c>
      <c r="P20" s="16">
        <f>RANK(M20,$M$4:$M$28,1)</f>
        <v>14</v>
      </c>
    </row>
    <row r="21" spans="1:16" ht="18" customHeight="1">
      <c r="A21" s="42" t="s">
        <v>23</v>
      </c>
      <c r="B21" s="62"/>
      <c r="C21" s="64"/>
      <c r="D21" s="67"/>
      <c r="E21" s="67"/>
      <c r="F21" s="46"/>
      <c r="G21" s="8"/>
      <c r="H21" s="8"/>
      <c r="I21" s="3"/>
      <c r="J21" s="30"/>
      <c r="K21" s="3"/>
      <c r="L21" s="29">
        <f t="shared" si="1"/>
        <v>0</v>
      </c>
      <c r="M21" s="25">
        <f t="shared" si="0"/>
        <v>0.9</v>
      </c>
      <c r="N21" s="48">
        <f t="shared" si="5"/>
        <v>0</v>
      </c>
      <c r="O21" s="107">
        <f t="shared" si="3"/>
        <v>0.9</v>
      </c>
      <c r="P21" s="16">
        <f>RANK(M21,$M$4:$M$28,1)</f>
        <v>14</v>
      </c>
    </row>
    <row r="22" spans="1:16" ht="18" customHeight="1">
      <c r="A22" s="42" t="s">
        <v>24</v>
      </c>
      <c r="B22" s="62"/>
      <c r="C22" s="64"/>
      <c r="D22" s="67"/>
      <c r="E22" s="67"/>
      <c r="F22" s="46"/>
      <c r="G22" s="8"/>
      <c r="H22" s="8"/>
      <c r="I22" s="3"/>
      <c r="J22" s="3"/>
      <c r="K22" s="3"/>
      <c r="L22" s="29">
        <f t="shared" si="1"/>
        <v>0</v>
      </c>
      <c r="M22" s="25">
        <f t="shared" si="0"/>
        <v>0.9</v>
      </c>
      <c r="N22" s="48">
        <f t="shared" si="5"/>
        <v>0</v>
      </c>
      <c r="O22" s="107">
        <f t="shared" si="3"/>
        <v>0.9</v>
      </c>
      <c r="P22" s="16">
        <f>RANK(M22,$M$4:$M$28,1)</f>
        <v>14</v>
      </c>
    </row>
    <row r="23" spans="1:16" s="35" customFormat="1" ht="18" customHeight="1">
      <c r="A23" s="42" t="s">
        <v>25</v>
      </c>
      <c r="B23" s="63"/>
      <c r="C23" s="65"/>
      <c r="D23" s="69"/>
      <c r="E23" s="69"/>
      <c r="F23" s="46"/>
      <c r="G23" s="8"/>
      <c r="H23" s="8"/>
      <c r="I23" s="37"/>
      <c r="J23" s="37"/>
      <c r="K23" s="37"/>
      <c r="L23" s="29">
        <f t="shared" si="1"/>
        <v>0</v>
      </c>
      <c r="M23" s="25">
        <f t="shared" si="0"/>
        <v>0.9</v>
      </c>
      <c r="N23" s="48">
        <f t="shared" si="5"/>
        <v>0</v>
      </c>
      <c r="O23" s="107">
        <f t="shared" si="3"/>
        <v>0.9</v>
      </c>
      <c r="P23" s="34">
        <f>RANK(M23,$M$4:$M$28,1)</f>
        <v>14</v>
      </c>
    </row>
    <row r="24" spans="1:16" ht="18" customHeight="1">
      <c r="A24" s="42" t="s">
        <v>33</v>
      </c>
      <c r="B24" s="62"/>
      <c r="C24" s="66"/>
      <c r="D24" s="108"/>
      <c r="E24" s="108"/>
      <c r="F24" s="46"/>
      <c r="G24" s="8"/>
      <c r="H24" s="8"/>
      <c r="I24" s="3"/>
      <c r="J24" s="3"/>
      <c r="K24" s="3"/>
      <c r="L24" s="29">
        <f t="shared" si="1"/>
        <v>0</v>
      </c>
      <c r="M24" s="25">
        <f t="shared" si="0"/>
        <v>0.9</v>
      </c>
      <c r="N24" s="48">
        <f t="shared" si="5"/>
        <v>0</v>
      </c>
      <c r="O24" s="107">
        <f t="shared" si="3"/>
        <v>0.9</v>
      </c>
      <c r="P24" s="16">
        <f>RANK(M24,$M$4:$M$28,1)</f>
        <v>14</v>
      </c>
    </row>
    <row r="25" spans="1:16" ht="18" customHeight="1">
      <c r="A25" s="42" t="s">
        <v>34</v>
      </c>
      <c r="B25" s="62"/>
      <c r="C25" s="66"/>
      <c r="D25" s="108"/>
      <c r="E25" s="108"/>
      <c r="F25" s="46"/>
      <c r="G25" s="8"/>
      <c r="H25" s="8"/>
      <c r="I25" s="3"/>
      <c r="J25" s="3"/>
      <c r="K25" s="87"/>
      <c r="L25" s="29">
        <f t="shared" si="1"/>
        <v>0</v>
      </c>
      <c r="M25" s="25">
        <f t="shared" si="0"/>
        <v>0.9</v>
      </c>
      <c r="N25" s="26">
        <f t="shared" si="5"/>
        <v>0</v>
      </c>
      <c r="O25" s="107">
        <f t="shared" si="3"/>
        <v>0.9</v>
      </c>
      <c r="P25" s="16">
        <f>RANK(M25,$M$4:$M$28,1)</f>
        <v>14</v>
      </c>
    </row>
    <row r="26" spans="1:16" ht="18" customHeight="1">
      <c r="A26" s="42" t="s">
        <v>35</v>
      </c>
      <c r="B26" s="62"/>
      <c r="C26" s="66"/>
      <c r="D26" s="108"/>
      <c r="E26" s="108"/>
      <c r="F26" s="46"/>
      <c r="G26" s="8"/>
      <c r="H26" s="8"/>
      <c r="I26" s="3"/>
      <c r="J26" s="30"/>
      <c r="K26" s="30"/>
      <c r="L26" s="29">
        <f t="shared" si="1"/>
        <v>0</v>
      </c>
      <c r="M26" s="25">
        <f t="shared" si="0"/>
        <v>0.9</v>
      </c>
      <c r="N26" s="26">
        <f t="shared" si="5"/>
        <v>0</v>
      </c>
      <c r="O26" s="107">
        <f t="shared" si="3"/>
        <v>0.9</v>
      </c>
      <c r="P26" s="16">
        <f>RANK(M26,$M$4:$M$28,1)</f>
        <v>14</v>
      </c>
    </row>
    <row r="27" spans="1:16" ht="18">
      <c r="A27" s="42" t="s">
        <v>36</v>
      </c>
      <c r="B27" s="62"/>
      <c r="C27" s="64"/>
      <c r="D27" s="67"/>
      <c r="E27" s="67"/>
      <c r="F27" s="46"/>
      <c r="G27" s="8"/>
      <c r="H27" s="8"/>
      <c r="I27" s="3"/>
      <c r="J27" s="3"/>
      <c r="K27" s="3"/>
      <c r="L27" s="29">
        <f t="shared" si="1"/>
        <v>0</v>
      </c>
      <c r="M27" s="25">
        <f t="shared" si="0"/>
        <v>0.9</v>
      </c>
      <c r="N27" s="26">
        <f t="shared" si="5"/>
        <v>0</v>
      </c>
      <c r="O27" s="107">
        <f t="shared" si="3"/>
        <v>0.9</v>
      </c>
      <c r="P27" s="16">
        <f>RANK(M27,$M$4:$M$28,1)</f>
        <v>14</v>
      </c>
    </row>
    <row r="28" spans="1:16" ht="18.75" thickBot="1">
      <c r="A28" s="43" t="s">
        <v>37</v>
      </c>
      <c r="B28" s="82"/>
      <c r="C28" s="88"/>
      <c r="D28" s="109"/>
      <c r="E28" s="109"/>
      <c r="F28" s="83"/>
      <c r="G28" s="49"/>
      <c r="H28" s="49"/>
      <c r="I28" s="4"/>
      <c r="J28" s="4"/>
      <c r="K28" s="4"/>
      <c r="L28" s="29">
        <f t="shared" si="1"/>
        <v>0</v>
      </c>
      <c r="M28" s="27">
        <f t="shared" si="0"/>
        <v>0.9</v>
      </c>
      <c r="N28" s="28">
        <f t="shared" si="5"/>
        <v>0</v>
      </c>
      <c r="O28" s="107">
        <f t="shared" si="3"/>
        <v>0.9</v>
      </c>
      <c r="P28" s="14">
        <f>RANK(M28,$M$4:$M$28,1)</f>
        <v>14</v>
      </c>
    </row>
  </sheetData>
  <sheetProtection/>
  <mergeCells count="7">
    <mergeCell ref="A1:P1"/>
    <mergeCell ref="B2:B3"/>
    <mergeCell ref="C2:C3"/>
    <mergeCell ref="F2:H2"/>
    <mergeCell ref="I2:K2"/>
    <mergeCell ref="P2:P3"/>
    <mergeCell ref="D2:E2"/>
  </mergeCells>
  <conditionalFormatting sqref="P4:P28">
    <cfRule type="expression" priority="1" dxfId="12" stopIfTrue="1">
      <formula>(H4=0)</formula>
    </cfRule>
  </conditionalFormatting>
  <conditionalFormatting sqref="M4:M28">
    <cfRule type="cellIs" priority="2" dxfId="13" operator="equal" stopIfTrue="1">
      <formula>0.9</formula>
    </cfRule>
  </conditionalFormatting>
  <conditionalFormatting sqref="N4:O28">
    <cfRule type="cellIs" priority="3" dxfId="13" operator="lessThan" stopIfTrue="1">
      <formula>0</formula>
    </cfRule>
  </conditionalFormatting>
  <printOptions horizontalCentered="1"/>
  <pageMargins left="0.1968503937007874" right="0.1968503937007874" top="0.3937007874015748" bottom="0.35433070866141736" header="0.2362204724409449" footer="0.15748031496062992"/>
  <pageSetup fitToHeight="1" fitToWidth="1" horizontalDpi="600" verticalDpi="600" orientation="landscape" paperSize="9" scale="61" r:id="rId1"/>
  <headerFooter alignWithMargins="0">
    <oddHeader>&amp;LMemoriál Františka Frajta  XXII.ročník&amp;RHasičský záchranný sbor Zlínského kraje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8">
    <pageSetUpPr fitToPage="1"/>
  </sheetPr>
  <dimension ref="A1:M33"/>
  <sheetViews>
    <sheetView zoomScale="75" zoomScaleNormal="75" zoomScaleSheetLayoutView="100" workbookViewId="0" topLeftCell="B1">
      <selection activeCell="B2" sqref="B2:B3"/>
    </sheetView>
  </sheetViews>
  <sheetFormatPr defaultColWidth="9.00390625" defaultRowHeight="12.75"/>
  <cols>
    <col min="1" max="1" width="7.75390625" style="13" hidden="1" customWidth="1"/>
    <col min="2" max="2" width="10.375" style="39" customWidth="1"/>
    <col min="3" max="3" width="32.00390625" style="10" customWidth="1"/>
    <col min="4" max="4" width="39.75390625" style="1" bestFit="1" customWidth="1"/>
    <col min="5" max="7" width="10.75390625" style="9" customWidth="1"/>
    <col min="8" max="10" width="8.75390625" style="9" customWidth="1"/>
    <col min="11" max="11" width="13.875" style="18" bestFit="1" customWidth="1"/>
    <col min="12" max="12" width="13.625" style="9" bestFit="1" customWidth="1"/>
    <col min="13" max="13" width="10.375" style="17" hidden="1" customWidth="1"/>
    <col min="14" max="16384" width="9.125" style="10" customWidth="1"/>
  </cols>
  <sheetData>
    <row r="1" spans="2:13" ht="48.75" customHeight="1" thickBot="1">
      <c r="B1" s="176" t="s">
        <v>100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5.75">
      <c r="A2" s="40" t="s">
        <v>6</v>
      </c>
      <c r="B2" s="177" t="s">
        <v>26</v>
      </c>
      <c r="C2" s="179" t="s">
        <v>27</v>
      </c>
      <c r="D2" s="179" t="s">
        <v>29</v>
      </c>
      <c r="E2" s="173" t="s">
        <v>28</v>
      </c>
      <c r="F2" s="174"/>
      <c r="G2" s="174"/>
      <c r="H2" s="170" t="s">
        <v>11</v>
      </c>
      <c r="I2" s="170"/>
      <c r="J2" s="181"/>
      <c r="K2" s="56" t="s">
        <v>8</v>
      </c>
      <c r="L2" s="53" t="s">
        <v>10</v>
      </c>
      <c r="M2" s="182" t="s">
        <v>26</v>
      </c>
    </row>
    <row r="3" spans="1:13" ht="16.5" thickBot="1">
      <c r="A3" s="41" t="s">
        <v>0</v>
      </c>
      <c r="B3" s="178"/>
      <c r="C3" s="180"/>
      <c r="D3" s="180"/>
      <c r="E3" s="50" t="s">
        <v>1</v>
      </c>
      <c r="F3" s="6" t="s">
        <v>3</v>
      </c>
      <c r="G3" s="6" t="s">
        <v>4</v>
      </c>
      <c r="H3" s="6" t="s">
        <v>7</v>
      </c>
      <c r="I3" s="6" t="s">
        <v>5</v>
      </c>
      <c r="J3" s="7" t="s">
        <v>2</v>
      </c>
      <c r="K3" s="57" t="s">
        <v>9</v>
      </c>
      <c r="L3" s="54" t="s">
        <v>9</v>
      </c>
      <c r="M3" s="183"/>
    </row>
    <row r="4" spans="1:13" ht="18" customHeight="1">
      <c r="A4" s="42" t="s">
        <v>16</v>
      </c>
      <c r="B4" s="61">
        <v>1</v>
      </c>
      <c r="C4" s="99"/>
      <c r="D4" s="92"/>
      <c r="E4" s="46">
        <v>0</v>
      </c>
      <c r="F4" s="8"/>
      <c r="G4" s="8"/>
      <c r="H4" s="30"/>
      <c r="I4" s="30"/>
      <c r="J4" s="52"/>
      <c r="K4" s="58"/>
      <c r="L4" s="55"/>
      <c r="M4" s="44" t="e">
        <f aca="true" t="shared" si="0" ref="M4:M25">RANK(K4,$K$4:$K$25,1)</f>
        <v>#N/A</v>
      </c>
    </row>
    <row r="5" spans="1:13" ht="18" customHeight="1">
      <c r="A5" s="42" t="s">
        <v>17</v>
      </c>
      <c r="B5" s="61">
        <v>2</v>
      </c>
      <c r="C5" s="101"/>
      <c r="D5" s="93"/>
      <c r="E5" s="46">
        <v>0.003472222222222222</v>
      </c>
      <c r="F5" s="8"/>
      <c r="G5" s="8"/>
      <c r="H5" s="3"/>
      <c r="I5" s="3"/>
      <c r="J5" s="2"/>
      <c r="K5" s="58"/>
      <c r="L5" s="55"/>
      <c r="M5" s="44" t="e">
        <f t="shared" si="0"/>
        <v>#N/A</v>
      </c>
    </row>
    <row r="6" spans="1:13" ht="18" customHeight="1">
      <c r="A6" s="42" t="s">
        <v>33</v>
      </c>
      <c r="B6" s="61">
        <v>3</v>
      </c>
      <c r="C6" s="101"/>
      <c r="D6" s="93"/>
      <c r="E6" s="46">
        <v>0.00694444444444444</v>
      </c>
      <c r="F6" s="8"/>
      <c r="G6" s="8"/>
      <c r="H6" s="3"/>
      <c r="I6" s="3"/>
      <c r="J6" s="2"/>
      <c r="K6" s="58"/>
      <c r="L6" s="55"/>
      <c r="M6" s="44" t="e">
        <f t="shared" si="0"/>
        <v>#N/A</v>
      </c>
    </row>
    <row r="7" spans="1:13" ht="18" customHeight="1">
      <c r="A7" s="42" t="s">
        <v>14</v>
      </c>
      <c r="B7" s="61">
        <v>4</v>
      </c>
      <c r="C7" s="101"/>
      <c r="D7" s="93"/>
      <c r="E7" s="46">
        <v>0.0104166666666667</v>
      </c>
      <c r="F7" s="8"/>
      <c r="G7" s="8"/>
      <c r="H7" s="3"/>
      <c r="J7" s="2"/>
      <c r="K7" s="58"/>
      <c r="L7" s="55"/>
      <c r="M7" s="44" t="e">
        <f t="shared" si="0"/>
        <v>#N/A</v>
      </c>
    </row>
    <row r="8" spans="1:13" ht="18" customHeight="1">
      <c r="A8" s="42" t="s">
        <v>45</v>
      </c>
      <c r="B8" s="61">
        <v>5</v>
      </c>
      <c r="C8" s="102"/>
      <c r="D8" s="94"/>
      <c r="E8" s="46">
        <v>0.0138888888888889</v>
      </c>
      <c r="F8" s="8"/>
      <c r="G8" s="8"/>
      <c r="H8" s="31"/>
      <c r="I8" s="3"/>
      <c r="J8" s="52"/>
      <c r="K8" s="58"/>
      <c r="L8" s="55"/>
      <c r="M8" s="44" t="e">
        <f t="shared" si="0"/>
        <v>#N/A</v>
      </c>
    </row>
    <row r="9" spans="1:13" ht="18" customHeight="1">
      <c r="A9" s="42" t="s">
        <v>25</v>
      </c>
      <c r="B9" s="61">
        <v>6</v>
      </c>
      <c r="C9" s="101"/>
      <c r="D9" s="93"/>
      <c r="E9" s="46">
        <v>0.0173611111111111</v>
      </c>
      <c r="F9" s="8"/>
      <c r="G9" s="8"/>
      <c r="H9" s="31"/>
      <c r="I9" s="31"/>
      <c r="J9" s="52"/>
      <c r="K9" s="58"/>
      <c r="L9" s="55"/>
      <c r="M9" s="44" t="e">
        <f t="shared" si="0"/>
        <v>#N/A</v>
      </c>
    </row>
    <row r="10" spans="1:13" ht="18" customHeight="1">
      <c r="A10" s="42" t="s">
        <v>19</v>
      </c>
      <c r="B10" s="61">
        <v>7</v>
      </c>
      <c r="C10" s="102"/>
      <c r="D10" s="94"/>
      <c r="E10" s="46">
        <v>0.0208333333333333</v>
      </c>
      <c r="F10" s="8"/>
      <c r="G10" s="8"/>
      <c r="H10" s="3"/>
      <c r="I10" s="3"/>
      <c r="J10" s="2"/>
      <c r="K10" s="58"/>
      <c r="L10" s="55"/>
      <c r="M10" s="44" t="e">
        <f t="shared" si="0"/>
        <v>#N/A</v>
      </c>
    </row>
    <row r="11" spans="1:13" ht="18" customHeight="1">
      <c r="A11" s="42" t="s">
        <v>39</v>
      </c>
      <c r="B11" s="61">
        <v>8</v>
      </c>
      <c r="C11" s="102"/>
      <c r="D11" s="94"/>
      <c r="E11" s="46">
        <v>0.0243055555555556</v>
      </c>
      <c r="F11" s="8"/>
      <c r="G11" s="8"/>
      <c r="H11" s="31"/>
      <c r="I11" s="30"/>
      <c r="J11" s="51"/>
      <c r="K11" s="58"/>
      <c r="L11" s="55"/>
      <c r="M11" s="44" t="e">
        <f t="shared" si="0"/>
        <v>#N/A</v>
      </c>
    </row>
    <row r="12" spans="1:13" ht="18" customHeight="1">
      <c r="A12" s="42" t="s">
        <v>23</v>
      </c>
      <c r="B12" s="61">
        <v>9</v>
      </c>
      <c r="C12" s="101"/>
      <c r="D12" s="93"/>
      <c r="E12" s="46">
        <v>0.0277777777777778</v>
      </c>
      <c r="F12" s="8"/>
      <c r="G12" s="8"/>
      <c r="H12" s="31"/>
      <c r="I12" s="76"/>
      <c r="J12" s="52"/>
      <c r="K12" s="58"/>
      <c r="L12" s="55"/>
      <c r="M12" s="44" t="e">
        <f t="shared" si="0"/>
        <v>#N/A</v>
      </c>
    </row>
    <row r="13" spans="1:13" ht="18" customHeight="1">
      <c r="A13" s="42" t="s">
        <v>20</v>
      </c>
      <c r="B13" s="61">
        <v>10</v>
      </c>
      <c r="C13" s="101"/>
      <c r="D13" s="93"/>
      <c r="E13" s="46">
        <v>0.03125</v>
      </c>
      <c r="F13" s="8"/>
      <c r="G13" s="8"/>
      <c r="H13" s="31"/>
      <c r="I13" s="30"/>
      <c r="J13" s="51"/>
      <c r="K13" s="58"/>
      <c r="L13" s="55"/>
      <c r="M13" s="44" t="e">
        <f t="shared" si="0"/>
        <v>#N/A</v>
      </c>
    </row>
    <row r="14" spans="1:13" ht="18" customHeight="1">
      <c r="A14" s="42" t="s">
        <v>36</v>
      </c>
      <c r="B14" s="61">
        <v>11</v>
      </c>
      <c r="C14" s="100"/>
      <c r="D14" s="92"/>
      <c r="E14" s="46">
        <v>0.0347222222222222</v>
      </c>
      <c r="F14" s="8"/>
      <c r="G14" s="8"/>
      <c r="H14" s="30"/>
      <c r="I14" s="3"/>
      <c r="J14" s="2"/>
      <c r="K14" s="58"/>
      <c r="L14" s="55"/>
      <c r="M14" s="44" t="e">
        <f t="shared" si="0"/>
        <v>#N/A</v>
      </c>
    </row>
    <row r="15" spans="1:13" ht="18" customHeight="1">
      <c r="A15" s="42" t="s">
        <v>22</v>
      </c>
      <c r="B15" s="61">
        <v>12</v>
      </c>
      <c r="C15" s="101"/>
      <c r="D15" s="95"/>
      <c r="E15" s="46">
        <v>0.0381944444444444</v>
      </c>
      <c r="F15" s="8"/>
      <c r="G15" s="8"/>
      <c r="H15" s="31"/>
      <c r="I15" s="30"/>
      <c r="J15" s="51"/>
      <c r="K15" s="58"/>
      <c r="L15" s="55"/>
      <c r="M15" s="44" t="e">
        <f t="shared" si="0"/>
        <v>#N/A</v>
      </c>
    </row>
    <row r="16" spans="1:13" s="36" customFormat="1" ht="18" customHeight="1">
      <c r="A16" s="42" t="s">
        <v>42</v>
      </c>
      <c r="B16" s="61">
        <v>13</v>
      </c>
      <c r="C16" s="101"/>
      <c r="D16" s="93"/>
      <c r="E16" s="46">
        <v>0.0416666666666667</v>
      </c>
      <c r="F16" s="8"/>
      <c r="G16" s="8"/>
      <c r="H16" s="30"/>
      <c r="I16" s="31"/>
      <c r="J16" s="52"/>
      <c r="K16" s="58"/>
      <c r="L16" s="55"/>
      <c r="M16" s="44" t="e">
        <f t="shared" si="0"/>
        <v>#N/A</v>
      </c>
    </row>
    <row r="17" spans="1:13" s="35" customFormat="1" ht="18" customHeight="1">
      <c r="A17" s="42" t="s">
        <v>13</v>
      </c>
      <c r="B17" s="61">
        <v>14</v>
      </c>
      <c r="C17" s="101"/>
      <c r="D17" s="93"/>
      <c r="E17" s="46">
        <v>0.0451388888888889</v>
      </c>
      <c r="F17" s="8"/>
      <c r="G17" s="8"/>
      <c r="H17" s="31"/>
      <c r="I17" s="31"/>
      <c r="J17" s="52"/>
      <c r="K17" s="58"/>
      <c r="L17" s="55"/>
      <c r="M17" s="44" t="e">
        <f t="shared" si="0"/>
        <v>#N/A</v>
      </c>
    </row>
    <row r="18" spans="1:13" ht="18" customHeight="1">
      <c r="A18" s="42" t="s">
        <v>46</v>
      </c>
      <c r="B18" s="61">
        <v>15</v>
      </c>
      <c r="C18" s="101"/>
      <c r="D18" s="93"/>
      <c r="E18" s="46">
        <v>0.0486111111111111</v>
      </c>
      <c r="F18" s="8"/>
      <c r="G18" s="8"/>
      <c r="H18" s="30"/>
      <c r="I18" s="30"/>
      <c r="J18" s="51"/>
      <c r="K18" s="58"/>
      <c r="L18" s="55"/>
      <c r="M18" s="44" t="e">
        <f t="shared" si="0"/>
        <v>#N/A</v>
      </c>
    </row>
    <row r="19" spans="1:13" ht="18" customHeight="1">
      <c r="A19" s="42" t="s">
        <v>43</v>
      </c>
      <c r="B19" s="61">
        <v>16</v>
      </c>
      <c r="C19" s="102"/>
      <c r="D19" s="94"/>
      <c r="E19" s="46">
        <v>0.0520833333333333</v>
      </c>
      <c r="F19" s="8"/>
      <c r="G19" s="8"/>
      <c r="H19" s="3"/>
      <c r="I19" s="31"/>
      <c r="J19" s="51"/>
      <c r="K19" s="58"/>
      <c r="L19" s="55"/>
      <c r="M19" s="44" t="e">
        <f t="shared" si="0"/>
        <v>#N/A</v>
      </c>
    </row>
    <row r="20" spans="1:13" ht="18" customHeight="1">
      <c r="A20" s="42" t="s">
        <v>37</v>
      </c>
      <c r="B20" s="61">
        <v>17</v>
      </c>
      <c r="C20" s="102"/>
      <c r="D20" s="94"/>
      <c r="E20" s="46">
        <v>0.0555555555555556</v>
      </c>
      <c r="F20" s="8"/>
      <c r="G20" s="8"/>
      <c r="H20" s="3"/>
      <c r="I20" s="3"/>
      <c r="J20" s="2"/>
      <c r="K20" s="58"/>
      <c r="L20" s="55"/>
      <c r="M20" s="44" t="e">
        <f t="shared" si="0"/>
        <v>#N/A</v>
      </c>
    </row>
    <row r="21" spans="1:13" ht="18" customHeight="1">
      <c r="A21" s="42" t="s">
        <v>48</v>
      </c>
      <c r="B21" s="61">
        <v>18</v>
      </c>
      <c r="C21" s="101"/>
      <c r="D21" s="93"/>
      <c r="E21" s="46">
        <v>0.0590277777777778</v>
      </c>
      <c r="F21" s="8"/>
      <c r="G21" s="8"/>
      <c r="H21" s="31"/>
      <c r="I21" s="31"/>
      <c r="J21" s="52"/>
      <c r="K21" s="58"/>
      <c r="L21" s="55"/>
      <c r="M21" s="44" t="e">
        <f t="shared" si="0"/>
        <v>#N/A</v>
      </c>
    </row>
    <row r="22" spans="1:13" ht="18" customHeight="1">
      <c r="A22" s="42" t="s">
        <v>34</v>
      </c>
      <c r="B22" s="61">
        <v>19</v>
      </c>
      <c r="C22" s="62"/>
      <c r="D22" s="64"/>
      <c r="E22" s="46">
        <v>0.0625</v>
      </c>
      <c r="F22" s="8"/>
      <c r="G22" s="8"/>
      <c r="H22" s="31"/>
      <c r="I22" s="38"/>
      <c r="J22" s="52"/>
      <c r="K22" s="58"/>
      <c r="L22" s="55"/>
      <c r="M22" s="44" t="e">
        <f t="shared" si="0"/>
        <v>#N/A</v>
      </c>
    </row>
    <row r="23" spans="1:13" ht="18" customHeight="1">
      <c r="A23" s="42" t="s">
        <v>41</v>
      </c>
      <c r="B23" s="61">
        <v>20</v>
      </c>
      <c r="C23" s="62"/>
      <c r="D23" s="64"/>
      <c r="E23" s="46">
        <v>0.0659722222222222</v>
      </c>
      <c r="F23" s="8"/>
      <c r="G23" s="8"/>
      <c r="H23" s="31"/>
      <c r="I23" s="31"/>
      <c r="J23" s="51"/>
      <c r="K23" s="58"/>
      <c r="L23" s="55"/>
      <c r="M23" s="44" t="e">
        <f t="shared" si="0"/>
        <v>#N/A</v>
      </c>
    </row>
    <row r="24" spans="1:13" s="35" customFormat="1" ht="18" customHeight="1">
      <c r="A24" s="42" t="s">
        <v>44</v>
      </c>
      <c r="B24" s="61">
        <v>21</v>
      </c>
      <c r="C24" s="62"/>
      <c r="D24" s="64"/>
      <c r="E24" s="46">
        <v>0.0694444444444444</v>
      </c>
      <c r="F24" s="8"/>
      <c r="G24" s="8"/>
      <c r="H24" s="3"/>
      <c r="I24" s="3"/>
      <c r="J24" s="2"/>
      <c r="K24" s="58"/>
      <c r="L24" s="55"/>
      <c r="M24" s="44" t="e">
        <f t="shared" si="0"/>
        <v>#N/A</v>
      </c>
    </row>
    <row r="25" spans="1:13" ht="18" customHeight="1">
      <c r="A25" s="42" t="s">
        <v>40</v>
      </c>
      <c r="B25" s="61">
        <v>22</v>
      </c>
      <c r="C25" s="63"/>
      <c r="D25" s="65"/>
      <c r="E25" s="46">
        <v>0.0729166666666667</v>
      </c>
      <c r="F25" s="8"/>
      <c r="G25" s="8"/>
      <c r="H25" s="3"/>
      <c r="I25" s="3"/>
      <c r="J25" s="2"/>
      <c r="K25" s="58"/>
      <c r="L25" s="55"/>
      <c r="M25" s="44" t="e">
        <f t="shared" si="0"/>
        <v>#N/A</v>
      </c>
    </row>
    <row r="26" spans="2:12" ht="15.75">
      <c r="B26" s="61">
        <v>23</v>
      </c>
      <c r="C26" s="62"/>
      <c r="D26" s="66"/>
      <c r="E26" s="46">
        <v>0.0763888888888889</v>
      </c>
      <c r="F26" s="8"/>
      <c r="G26" s="8"/>
      <c r="H26" s="31"/>
      <c r="I26" s="31"/>
      <c r="J26" s="51"/>
      <c r="K26" s="58"/>
      <c r="L26" s="55"/>
    </row>
    <row r="27" spans="2:12" ht="15.75">
      <c r="B27" s="61">
        <v>24</v>
      </c>
      <c r="C27" s="62"/>
      <c r="D27" s="66"/>
      <c r="E27" s="46">
        <v>0.0798611111111111</v>
      </c>
      <c r="F27" s="8"/>
      <c r="G27" s="8"/>
      <c r="H27" s="3"/>
      <c r="I27" s="3"/>
      <c r="J27" s="2"/>
      <c r="K27" s="58"/>
      <c r="L27" s="55"/>
    </row>
    <row r="28" spans="2:12" ht="15.75">
      <c r="B28" s="61">
        <v>25</v>
      </c>
      <c r="C28" s="62"/>
      <c r="D28" s="66"/>
      <c r="E28" s="46">
        <v>0.0833333333333333</v>
      </c>
      <c r="F28" s="8"/>
      <c r="G28" s="8"/>
      <c r="H28" s="3"/>
      <c r="I28" s="3"/>
      <c r="J28" s="2"/>
      <c r="K28" s="58"/>
      <c r="L28" s="55"/>
    </row>
    <row r="29" spans="2:12" ht="15.75">
      <c r="B29" s="61">
        <v>26</v>
      </c>
      <c r="C29" s="62"/>
      <c r="D29" s="64"/>
      <c r="E29" s="46">
        <v>0.0868055555555556</v>
      </c>
      <c r="F29" s="8"/>
      <c r="G29" s="8"/>
      <c r="H29" s="31"/>
      <c r="I29" s="31"/>
      <c r="J29" s="51"/>
      <c r="K29" s="58"/>
      <c r="L29" s="55"/>
    </row>
    <row r="30" spans="2:12" ht="15.75">
      <c r="B30" s="61">
        <v>27</v>
      </c>
      <c r="C30" s="79"/>
      <c r="D30" s="80"/>
      <c r="E30" s="46">
        <v>0.0902777777777778</v>
      </c>
      <c r="F30" s="8"/>
      <c r="G30" s="8"/>
      <c r="H30" s="3"/>
      <c r="I30" s="3"/>
      <c r="J30" s="2"/>
      <c r="K30" s="58"/>
      <c r="L30" s="55"/>
    </row>
    <row r="31" spans="2:12" ht="15.75">
      <c r="B31" s="61">
        <v>28</v>
      </c>
      <c r="C31" s="63"/>
      <c r="D31" s="65"/>
      <c r="E31" s="46"/>
      <c r="F31" s="8"/>
      <c r="G31" s="8"/>
      <c r="H31" s="3"/>
      <c r="I31" s="3"/>
      <c r="J31" s="2"/>
      <c r="K31" s="58"/>
      <c r="L31" s="55"/>
    </row>
    <row r="32" spans="2:12" ht="15.75">
      <c r="B32" s="61">
        <v>29</v>
      </c>
      <c r="C32" s="63"/>
      <c r="D32" s="65"/>
      <c r="E32" s="46"/>
      <c r="F32" s="8"/>
      <c r="G32" s="8"/>
      <c r="H32" s="3"/>
      <c r="I32" s="3"/>
      <c r="J32" s="2"/>
      <c r="K32" s="58"/>
      <c r="L32" s="55"/>
    </row>
    <row r="33" spans="2:12" ht="15.75">
      <c r="B33" s="61">
        <v>30</v>
      </c>
      <c r="C33" s="63"/>
      <c r="D33" s="65"/>
      <c r="E33" s="46"/>
      <c r="F33" s="8"/>
      <c r="G33" s="8"/>
      <c r="H33" s="3"/>
      <c r="I33" s="3"/>
      <c r="J33" s="2"/>
      <c r="K33" s="58"/>
      <c r="L33" s="55"/>
    </row>
  </sheetData>
  <sheetProtection/>
  <mergeCells count="7">
    <mergeCell ref="B1:M1"/>
    <mergeCell ref="B2:B3"/>
    <mergeCell ref="C2:C3"/>
    <mergeCell ref="D2:D3"/>
    <mergeCell ref="E2:G2"/>
    <mergeCell ref="H2:J2"/>
    <mergeCell ref="M2:M3"/>
  </mergeCells>
  <conditionalFormatting sqref="M4:M25">
    <cfRule type="expression" priority="1" dxfId="12" stopIfTrue="1">
      <formula>(G4=0)</formula>
    </cfRule>
  </conditionalFormatting>
  <conditionalFormatting sqref="K4:K33">
    <cfRule type="cellIs" priority="2" dxfId="13" operator="equal" stopIfTrue="1">
      <formula>0.9</formula>
    </cfRule>
  </conditionalFormatting>
  <conditionalFormatting sqref="L4:L33">
    <cfRule type="cellIs" priority="3" dxfId="13" operator="lessThan" stopIfTrue="1">
      <formula>0</formula>
    </cfRule>
  </conditionalFormatting>
  <printOptions horizontalCentered="1"/>
  <pageMargins left="0.1968503937007874" right="0.1968503937007874" top="0.41" bottom="0.35" header="0.23" footer="0.16"/>
  <pageSetup fitToHeight="1" fitToWidth="1" horizontalDpi="300" verticalDpi="300" orientation="landscape" paperSize="9" scale="87" r:id="rId1"/>
  <headerFooter alignWithMargins="0">
    <oddHeader>&amp;LMemoriál Františka Frajta  XXII.ročník&amp;RHasičský záchranný sbor Zlínského kraje</oddHeader>
    <oddFooter>&amp;LDatum konání: 6. června 2017&amp;RMísto konání: Provodov - Řetechov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Zlín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Polomík</dc:creator>
  <cp:keywords/>
  <dc:description/>
  <cp:lastModifiedBy>Valka Ivo</cp:lastModifiedBy>
  <cp:lastPrinted>2022-06-07T10:36:34Z</cp:lastPrinted>
  <dcterms:created xsi:type="dcterms:W3CDTF">1999-06-21T16:26:31Z</dcterms:created>
  <dcterms:modified xsi:type="dcterms:W3CDTF">2022-06-07T10:37:47Z</dcterms:modified>
  <cp:category/>
  <cp:version/>
  <cp:contentType/>
  <cp:contentStatus/>
</cp:coreProperties>
</file>